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<sst xmlns="http://schemas.openxmlformats.org/spreadsheetml/2006/main" count="221" uniqueCount="111">
  <si>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</si>
  <si>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</si>
  <si>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</si>
  <si>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</si>
  <si>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</si>
  <si>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</si>
  <si>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</si>
  <si>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</si>
  <si>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</si>
  <si>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</si>
  <si>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</si>
  <si>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</si>
  <si>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</si>
  <si>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</si>
  <si>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</si>
  <si>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</si>
  <si>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</si>
  <si>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</si>
  <si>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</si>
  <si>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</si>
  <si>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</si>
  <si>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</si>
  <si>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</si>
  <si>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</si>
  <si>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</si>
  <si>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</si>
  <si>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</si>
  <si>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</si>
  <si>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</si>
  <si>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</si>
  <si>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</si>
  <si>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</si>
  <si>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</si>
  <si>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</si>
  <si>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</si>
  <si>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</si>
  <si>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</si>
  <si>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</si>
  <si>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</si>
  <si>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</si>
  <si>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</si>
  <si>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</si>
  <si>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</si>
  <si>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</si>
  <si>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</si>
  <si>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</si>
  <si>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</si>
  <si>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</si>
  <si>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</si>
  <si>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</si>
  <si>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</si>
  <si>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</si>
  <si>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</si>
  <si>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</si>
  <si>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</si>
  <si>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</si>
  <si>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</si>
  <si>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</si>
  <si>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</si>
  <si>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</si>
  <si>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</si>
  <si>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</si>
  <si>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</si>
  <si>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</si>
  <si>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</si>
  <si>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</si>
  <si>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</si>
  <si>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</si>
  <si>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</si>
  <si>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</si>
  <si>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</si>
  <si>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</si>
  <si>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</si>
  <si>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</si>
  <si>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</si>
  <si>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</si>
  <si>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</si>
  <si>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</si>
  <si>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</si>
  <si>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</si>
  <si>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</si>
  <si>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</si>
  <si>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</si>
  <si>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</si>
  <si>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</si>
  <si>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</si>
  <si>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</si>
  <si>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</si>
  <si>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</si>
  <si>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</si>
  <si>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</si>
  <si>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</si>
  <si>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</si>
  <si>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</si>
  <si>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</si>
  <si>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</si>
  <si>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</si>
  <si>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</si>
  <si>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</si>
  <si>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</si>
  <si>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</si>
  <si>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</si>
  <si>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</si>
  <si>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</si>
  <si>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</si>
  <si>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</si>
  <si>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</si>
  <si>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</si>
  <si>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特定環境保全公共下水道事業の経営については、①収益的収支比率で分析すると、料金収入だけでは、維持管理費および支払利息等の費用を賄いきれておらず、多くを一般会計繰入金に頼っているのが現状である。
　⑤経費回収率と⑥汚水処理原価をみると年々汚水処理原価が高くなっていると共に経費回収率も下がっており、経営の効率性が下がってきている。現在蒲江地区の整備を行っており、今後使用料については増加が見込まれるが、下水道接続の有無については接続者個人の判断を優先することとしている。過疎化の影響もあり、計画当初に見込んでいた接続人口の増は見込めない状況で、将来にわたっていかに汚水処理原価と維持管理費を抑えるかが課題となってくる。
</t>
    <phoneticPr fontId="4"/>
  </si>
  <si>
    <t>特定環境保全公共下水道施設は上浦地区・鶴見地区・蒲江地区にあり、それぞれ処理場が設置されている。上浦地区は平成12年、鶴見地区は平成9年に供用開始しており、機械等の部品の交換時期が来ており、年々修繕料等の維持管理費が増加している。管路についても老朽化が予見されており、まずはカメラ調査などで、実態を把握し、然るべき修繕を行う必要がある。平成30年度以降に順次処理場等の長寿命化事業を実施し、将来にわたる維持管理費の抑制を図っていく。</t>
    <rPh sb="168" eb="170">
      <t>ヘイセイ</t>
    </rPh>
    <rPh sb="172" eb="174">
      <t>ネンド</t>
    </rPh>
    <rPh sb="174" eb="176">
      <t>イコウ</t>
    </rPh>
    <rPh sb="177" eb="179">
      <t>ジュンジ</t>
    </rPh>
    <rPh sb="179" eb="183">
      <t>ショリジョウトウ</t>
    </rPh>
    <rPh sb="184" eb="188">
      <t>チョウジュミョウカ</t>
    </rPh>
    <rPh sb="188" eb="190">
      <t>ジギョウ</t>
    </rPh>
    <rPh sb="191" eb="193">
      <t>ジッシ</t>
    </rPh>
    <rPh sb="195" eb="197">
      <t>ショウライ</t>
    </rPh>
    <rPh sb="201" eb="206">
      <t>イジカンリヒ</t>
    </rPh>
    <rPh sb="207" eb="209">
      <t>ヨクセイ</t>
    </rPh>
    <rPh sb="210" eb="211">
      <t>ハカ</t>
    </rPh>
    <phoneticPr fontId="4"/>
  </si>
  <si>
    <t>蒲江地区については平成24年度に供用開始し、平成30年度まで管渠整備を行う予定である。接続率の向上により、処理場の機能強化をする場合、平成32年度までの事業を見込んでいる。蒲江地区についてはさらなる下水道接続の加入促進を図りたい。上浦・鶴見地区については機器の更新時期が来ており、各施設の調査を行い、長寿命化などの計画を策定し、維持管理費の抑制に努める必要がある。新たな整備については行わず、現在の経営状況の中で、適正な料金設定の検討も含めて経営の健全化に努める。</t>
    <rPh sb="30" eb="32">
      <t>カンキョ</t>
    </rPh>
    <rPh sb="43" eb="46">
      <t>セツゾクリツ</t>
    </rPh>
    <rPh sb="47" eb="49">
      <t>コウジョウ</t>
    </rPh>
    <rPh sb="53" eb="56">
      <t>ショリジョウ</t>
    </rPh>
    <rPh sb="57" eb="61">
      <t>キノウキョウカ</t>
    </rPh>
    <rPh sb="64" eb="66">
      <t>バアイ</t>
    </rPh>
    <rPh sb="67" eb="69">
      <t>ヘイセイ</t>
    </rPh>
    <rPh sb="71" eb="73">
      <t>ネンド</t>
    </rPh>
    <rPh sb="76" eb="78">
      <t>ジギョウ</t>
    </rPh>
    <rPh sb="79" eb="81">
      <t>ミコ</t>
    </rPh>
    <rPh sb="86" eb="90">
      <t>カマエチク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</si>
</sst>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0.24</c:v>
                </c:pt>
                <c:pt idx="4">
                  <c:v>0</c:v>
                </c:pt>
              </c:numCache>
            </c:numRef>
          </c:val>
        </c:ser>
        <c:dLbls>
          <c:showLegendKey val="0"/>
          <c:showVal val="0"/>
          <c:showCatName val="0"/>
          <c:showSerName val="0"/>
          <c:showPercent val="0"/>
          <c:showBubbleSize val="0"/>
        </c:dLbls>
        <c:gapWidth val="150"/>
        <c:axId val="65312640"/>
        <c:axId val="653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5312640"/>
        <c:axId val="65323008"/>
      </c:lineChart>
      <c:dateAx>
        <c:axId val="65312640"/>
        <c:scaling>
          <c:orientation val="minMax"/>
        </c:scaling>
        <c:delete val="1"/>
        <c:axPos val="b"/>
        <c:numFmt formatCode="ge" sourceLinked="1"/>
        <c:majorTickMark val="none"/>
        <c:minorTickMark val="none"/>
        <c:tickLblPos val="none"/>
        <c:crossAx val="65323008"/>
        <c:crosses val="autoZero"/>
        <c:auto val="1"/>
        <c:lblOffset val="100"/>
        <c:baseTimeUnit val="years"/>
      </c:dateAx>
      <c:valAx>
        <c:axId val="653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37.82</c:v>
                </c:pt>
                <c:pt idx="1">
                  <c:v>27.1</c:v>
                </c:pt>
                <c:pt idx="2">
                  <c:v>27.72</c:v>
                </c:pt>
                <c:pt idx="3">
                  <c:v>41.42</c:v>
                </c:pt>
                <c:pt idx="4">
                  <c:v>44.5</c:v>
                </c:pt>
              </c:numCache>
            </c:numRef>
          </c:val>
        </c:ser>
        <c:dLbls>
          <c:showLegendKey val="0"/>
          <c:showVal val="0"/>
          <c:showCatName val="0"/>
          <c:showSerName val="0"/>
          <c:showPercent val="0"/>
          <c:showBubbleSize val="0"/>
        </c:dLbls>
        <c:gapWidth val="150"/>
        <c:axId val="71276800"/>
        <c:axId val="712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71276800"/>
        <c:axId val="71295360"/>
      </c:lineChart>
      <c:dateAx>
        <c:axId val="71276800"/>
        <c:scaling>
          <c:orientation val="minMax"/>
        </c:scaling>
        <c:delete val="1"/>
        <c:axPos val="b"/>
        <c:numFmt formatCode="ge" sourceLinked="1"/>
        <c:majorTickMark val="none"/>
        <c:minorTickMark val="none"/>
        <c:tickLblPos val="none"/>
        <c:crossAx val="71295360"/>
        <c:crosses val="autoZero"/>
        <c:auto val="1"/>
        <c:lblOffset val="100"/>
        <c:baseTimeUnit val="years"/>
      </c:dateAx>
      <c:valAx>
        <c:axId val="71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93.4</c:v>
                </c:pt>
                <c:pt idx="1">
                  <c:v>90.52</c:v>
                </c:pt>
                <c:pt idx="2">
                  <c:v>87.12</c:v>
                </c:pt>
                <c:pt idx="3">
                  <c:v>83.72</c:v>
                </c:pt>
                <c:pt idx="4">
                  <c:v>81.94</c:v>
                </c:pt>
              </c:numCache>
            </c:numRef>
          </c:val>
        </c:ser>
        <c:dLbls>
          <c:showLegendKey val="0"/>
          <c:showVal val="0"/>
          <c:showCatName val="0"/>
          <c:showSerName val="0"/>
          <c:showPercent val="0"/>
          <c:showBubbleSize val="0"/>
        </c:dLbls>
        <c:gapWidth val="150"/>
        <c:axId val="71337856"/>
        <c:axId val="723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71337856"/>
        <c:axId val="72364032"/>
      </c:lineChart>
      <c:dateAx>
        <c:axId val="71337856"/>
        <c:scaling>
          <c:orientation val="minMax"/>
        </c:scaling>
        <c:delete val="1"/>
        <c:axPos val="b"/>
        <c:numFmt formatCode="ge" sourceLinked="1"/>
        <c:majorTickMark val="none"/>
        <c:minorTickMark val="none"/>
        <c:tickLblPos val="none"/>
        <c:crossAx val="72364032"/>
        <c:crosses val="autoZero"/>
        <c:auto val="1"/>
        <c:lblOffset val="100"/>
        <c:baseTimeUnit val="years"/>
      </c:dateAx>
      <c:valAx>
        <c:axId val="723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99.27</c:v>
                </c:pt>
                <c:pt idx="1">
                  <c:v>98.95</c:v>
                </c:pt>
                <c:pt idx="2">
                  <c:v>98.69</c:v>
                </c:pt>
                <c:pt idx="3">
                  <c:v>98.67</c:v>
                </c:pt>
                <c:pt idx="4">
                  <c:v>98.78</c:v>
                </c:pt>
              </c:numCache>
            </c:numRef>
          </c:val>
        </c:ser>
        <c:dLbls>
          <c:showLegendKey val="0"/>
          <c:showVal val="0"/>
          <c:showCatName val="0"/>
          <c:showSerName val="0"/>
          <c:showPercent val="0"/>
          <c:showBubbleSize val="0"/>
        </c:dLbls>
        <c:gapWidth val="150"/>
        <c:axId val="65336832"/>
        <c:axId val="653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36832"/>
        <c:axId val="65338752"/>
      </c:lineChart>
      <c:dateAx>
        <c:axId val="65336832"/>
        <c:scaling>
          <c:orientation val="minMax"/>
        </c:scaling>
        <c:delete val="1"/>
        <c:axPos val="b"/>
        <c:numFmt formatCode="ge" sourceLinked="1"/>
        <c:majorTickMark val="none"/>
        <c:minorTickMark val="none"/>
        <c:tickLblPos val="none"/>
        <c:crossAx val="65338752"/>
        <c:crosses val="autoZero"/>
        <c:auto val="1"/>
        <c:lblOffset val="100"/>
        <c:baseTimeUnit val="years"/>
      </c:dateAx>
      <c:valAx>
        <c:axId val="653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19072"/>
        <c:axId val="656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19072"/>
        <c:axId val="65620992"/>
      </c:lineChart>
      <c:dateAx>
        <c:axId val="65619072"/>
        <c:scaling>
          <c:orientation val="minMax"/>
        </c:scaling>
        <c:delete val="1"/>
        <c:axPos val="b"/>
        <c:numFmt formatCode="ge" sourceLinked="1"/>
        <c:majorTickMark val="none"/>
        <c:minorTickMark val="none"/>
        <c:tickLblPos val="none"/>
        <c:crossAx val="65620992"/>
        <c:crosses val="autoZero"/>
        <c:auto val="1"/>
        <c:lblOffset val="100"/>
        <c:baseTimeUnit val="years"/>
      </c:dateAx>
      <c:valAx>
        <c:axId val="656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51456"/>
        <c:axId val="656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51456"/>
        <c:axId val="65653376"/>
      </c:lineChart>
      <c:dateAx>
        <c:axId val="65651456"/>
        <c:scaling>
          <c:orientation val="minMax"/>
        </c:scaling>
        <c:delete val="1"/>
        <c:axPos val="b"/>
        <c:numFmt formatCode="ge" sourceLinked="1"/>
        <c:majorTickMark val="none"/>
        <c:minorTickMark val="none"/>
        <c:tickLblPos val="none"/>
        <c:crossAx val="65653376"/>
        <c:crosses val="autoZero"/>
        <c:auto val="1"/>
        <c:lblOffset val="100"/>
        <c:baseTimeUnit val="years"/>
      </c:dateAx>
      <c:valAx>
        <c:axId val="656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41184"/>
        <c:axId val="657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41184"/>
        <c:axId val="65743104"/>
      </c:lineChart>
      <c:dateAx>
        <c:axId val="65741184"/>
        <c:scaling>
          <c:orientation val="minMax"/>
        </c:scaling>
        <c:delete val="1"/>
        <c:axPos val="b"/>
        <c:numFmt formatCode="ge" sourceLinked="1"/>
        <c:majorTickMark val="none"/>
        <c:minorTickMark val="none"/>
        <c:tickLblPos val="none"/>
        <c:crossAx val="65743104"/>
        <c:crosses val="autoZero"/>
        <c:auto val="1"/>
        <c:lblOffset val="100"/>
        <c:baseTimeUnit val="years"/>
      </c:dateAx>
      <c:valAx>
        <c:axId val="657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69472"/>
        <c:axId val="657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69472"/>
        <c:axId val="65771392"/>
      </c:lineChart>
      <c:dateAx>
        <c:axId val="65769472"/>
        <c:scaling>
          <c:orientation val="minMax"/>
        </c:scaling>
        <c:delete val="1"/>
        <c:axPos val="b"/>
        <c:numFmt formatCode="ge" sourceLinked="1"/>
        <c:majorTickMark val="none"/>
        <c:minorTickMark val="none"/>
        <c:tickLblPos val="none"/>
        <c:crossAx val="65771392"/>
        <c:crosses val="autoZero"/>
        <c:auto val="1"/>
        <c:lblOffset val="100"/>
        <c:baseTimeUnit val="years"/>
      </c:dateAx>
      <c:valAx>
        <c:axId val="657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99.62</c:v>
                </c:pt>
                <c:pt idx="1">
                  <c:v>329.25</c:v>
                </c:pt>
                <c:pt idx="2">
                  <c:v>366.13</c:v>
                </c:pt>
                <c:pt idx="3">
                  <c:v>354.68</c:v>
                </c:pt>
                <c:pt idx="4">
                  <c:v>305.29000000000002</c:v>
                </c:pt>
              </c:numCache>
            </c:numRef>
          </c:val>
        </c:ser>
        <c:dLbls>
          <c:showLegendKey val="0"/>
          <c:showVal val="0"/>
          <c:showCatName val="0"/>
          <c:showSerName val="0"/>
          <c:showPercent val="0"/>
          <c:showBubbleSize val="0"/>
        </c:dLbls>
        <c:gapWidth val="150"/>
        <c:axId val="65793408"/>
        <c:axId val="695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65793408"/>
        <c:axId val="69543424"/>
      </c:lineChart>
      <c:dateAx>
        <c:axId val="65793408"/>
        <c:scaling>
          <c:orientation val="minMax"/>
        </c:scaling>
        <c:delete val="1"/>
        <c:axPos val="b"/>
        <c:numFmt formatCode="ge" sourceLinked="1"/>
        <c:majorTickMark val="none"/>
        <c:minorTickMark val="none"/>
        <c:tickLblPos val="none"/>
        <c:crossAx val="69543424"/>
        <c:crosses val="autoZero"/>
        <c:auto val="1"/>
        <c:lblOffset val="100"/>
        <c:baseTimeUnit val="years"/>
      </c:dateAx>
      <c:valAx>
        <c:axId val="695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48.44</c:v>
                </c:pt>
                <c:pt idx="1">
                  <c:v>39.42</c:v>
                </c:pt>
                <c:pt idx="2">
                  <c:v>41.02</c:v>
                </c:pt>
                <c:pt idx="3">
                  <c:v>40.32</c:v>
                </c:pt>
                <c:pt idx="4">
                  <c:v>40.07</c:v>
                </c:pt>
              </c:numCache>
            </c:numRef>
          </c:val>
        </c:ser>
        <c:dLbls>
          <c:showLegendKey val="0"/>
          <c:showVal val="0"/>
          <c:showCatName val="0"/>
          <c:showSerName val="0"/>
          <c:showPercent val="0"/>
          <c:showBubbleSize val="0"/>
        </c:dLbls>
        <c:gapWidth val="150"/>
        <c:axId val="69565440"/>
        <c:axId val="695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69565440"/>
        <c:axId val="69567616"/>
      </c:lineChart>
      <c:dateAx>
        <c:axId val="69565440"/>
        <c:scaling>
          <c:orientation val="minMax"/>
        </c:scaling>
        <c:delete val="1"/>
        <c:axPos val="b"/>
        <c:numFmt formatCode="ge" sourceLinked="1"/>
        <c:majorTickMark val="none"/>
        <c:minorTickMark val="none"/>
        <c:tickLblPos val="none"/>
        <c:crossAx val="69567616"/>
        <c:crosses val="autoZero"/>
        <c:auto val="1"/>
        <c:lblOffset val="100"/>
        <c:baseTimeUnit val="years"/>
      </c:dateAx>
      <c:valAx>
        <c:axId val="695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306.39</c:v>
                </c:pt>
                <c:pt idx="1">
                  <c:v>377.18</c:v>
                </c:pt>
                <c:pt idx="2">
                  <c:v>366.33</c:v>
                </c:pt>
                <c:pt idx="3">
                  <c:v>383.26</c:v>
                </c:pt>
                <c:pt idx="4">
                  <c:v>387.62</c:v>
                </c:pt>
              </c:numCache>
            </c:numRef>
          </c:val>
        </c:ser>
        <c:dLbls>
          <c:showLegendKey val="0"/>
          <c:showVal val="0"/>
          <c:showCatName val="0"/>
          <c:showSerName val="0"/>
          <c:showPercent val="0"/>
          <c:showBubbleSize val="0"/>
        </c:dLbls>
        <c:gapWidth val="150"/>
        <c:axId val="71256704"/>
        <c:axId val="712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71256704"/>
        <c:axId val="71258880"/>
      </c:lineChart>
      <c:dateAx>
        <c:axId val="71256704"/>
        <c:scaling>
          <c:orientation val="minMax"/>
        </c:scaling>
        <c:delete val="1"/>
        <c:axPos val="b"/>
        <c:numFmt formatCode="ge" sourceLinked="1"/>
        <c:majorTickMark val="none"/>
        <c:minorTickMark val="none"/>
        <c:tickLblPos val="none"/>
        <c:crossAx val="71258880"/>
        <c:crosses val="autoZero"/>
        <c:auto val="1"/>
        <c:lblOffset val="100"/>
        <c:baseTimeUnit val="years"/>
      </c:dateAx>
      <c:valAx>
        <c:axId val="712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佐伯市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75048</v>
      </c>
      <c r="AM8" s="47"/>
      <c r="AN8" s="47"/>
      <c r="AO8" s="47"/>
      <c r="AP8" s="47"/>
      <c r="AQ8" s="47"/>
      <c r="AR8" s="47"/>
      <c r="AS8" s="47"/>
      <c r="AT8" s="43">
        <f>データ!S6</f>
        <v>903.11</v>
      </c>
      <c r="AU8" s="43"/>
      <c r="AV8" s="43"/>
      <c r="AW8" s="43"/>
      <c r="AX8" s="43"/>
      <c r="AY8" s="43"/>
      <c r="AZ8" s="43"/>
      <c r="BA8" s="43"/>
      <c r="BB8" s="43">
        <f>データ!T6</f>
        <v>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4.97</v>
      </c>
      <c r="Q10" s="43"/>
      <c r="R10" s="43"/>
      <c r="S10" s="43"/>
      <c r="T10" s="43"/>
      <c r="U10" s="43"/>
      <c r="V10" s="43"/>
      <c r="W10" s="43">
        <f>データ!P6</f>
        <v>94.18</v>
      </c>
      <c r="X10" s="43"/>
      <c r="Y10" s="43"/>
      <c r="Z10" s="43"/>
      <c r="AA10" s="43"/>
      <c r="AB10" s="43"/>
      <c r="AC10" s="43"/>
      <c r="AD10" s="47">
        <f>データ!Q6</f>
        <v>2860</v>
      </c>
      <c r="AE10" s="47"/>
      <c r="AF10" s="47"/>
      <c r="AG10" s="47"/>
      <c r="AH10" s="47"/>
      <c r="AI10" s="47"/>
      <c r="AJ10" s="47"/>
      <c r="AK10" s="2"/>
      <c r="AL10" s="47">
        <f>データ!U6</f>
        <v>3709</v>
      </c>
      <c r="AM10" s="47"/>
      <c r="AN10" s="47"/>
      <c r="AO10" s="47"/>
      <c r="AP10" s="47"/>
      <c r="AQ10" s="47"/>
      <c r="AR10" s="47"/>
      <c r="AS10" s="47"/>
      <c r="AT10" s="43">
        <f>データ!V6</f>
        <v>1.51</v>
      </c>
      <c r="AU10" s="43"/>
      <c r="AV10" s="43"/>
      <c r="AW10" s="43"/>
      <c r="AX10" s="43"/>
      <c r="AY10" s="43"/>
      <c r="AZ10" s="43"/>
      <c r="BA10" s="43"/>
      <c r="BB10" s="43">
        <f>データ!W6</f>
        <v>2456.29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17</v>
      </c>
      <c r="F6" s="31">
        <f t="shared" si="3"/>
        <v>4</v>
      </c>
      <c r="G6" s="31">
        <f t="shared" si="3"/>
        <v>0</v>
      </c>
      <c r="H6" s="31" t="str">
        <f t="shared" si="3"/>
        <v>大分県　佐伯市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4.97</v>
      </c>
      <c r="P6" s="32">
        <f t="shared" si="3"/>
        <v>94.18</v>
      </c>
      <c r="Q6" s="32">
        <f t="shared" si="3"/>
        <v>2860</v>
      </c>
      <c r="R6" s="32">
        <f t="shared" si="3"/>
        <v>75048</v>
      </c>
      <c r="S6" s="32">
        <f t="shared" si="3"/>
        <v>903.11</v>
      </c>
      <c r="T6" s="32">
        <f t="shared" si="3"/>
        <v>83.1</v>
      </c>
      <c r="U6" s="32">
        <f t="shared" si="3"/>
        <v>3709</v>
      </c>
      <c r="V6" s="32">
        <f t="shared" si="3"/>
        <v>1.51</v>
      </c>
      <c r="W6" s="32">
        <f t="shared" si="3"/>
        <v>2456.29</v>
      </c>
      <c r="X6" s="33">
        <f>IF(X7="",NA(),X7)</f>
        <v>99.27</v>
      </c>
      <c r="Y6" s="33">
        <f t="shared" ref="Y6:AG6" si="4">IF(Y7="",NA(),Y7)</f>
        <v>98.95</v>
      </c>
      <c r="Z6" s="33">
        <f t="shared" si="4"/>
        <v>98.69</v>
      </c>
      <c r="AA6" s="33">
        <f t="shared" si="4"/>
        <v>98.67</v>
      </c>
      <c r="AB6" s="33">
        <f t="shared" si="4"/>
        <v>98.78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99.62</v>
      </c>
      <c r="BF6" s="33">
        <f t="shared" ref="BF6:BN6" si="7">IF(BF7="",NA(),BF7)</f>
        <v>329.25</v>
      </c>
      <c r="BG6" s="33">
        <f t="shared" si="7"/>
        <v>366.13</v>
      </c>
      <c r="BH6" s="33">
        <f t="shared" si="7"/>
        <v>354.68</v>
      </c>
      <c r="BI6" s="33">
        <f t="shared" si="7"/>
        <v>305.29000000000002</v>
      </c>
      <c r="BJ6" s="33">
        <f t="shared" si="7"/>
        <v>1764.87</v>
      </c>
      <c r="BK6" s="33">
        <f t="shared" si="7"/>
        <v>1622.51</v>
      </c>
      <c r="BL6" s="33">
        <f t="shared" si="7"/>
        <v>1569.13</v>
      </c>
      <c r="BM6" s="33">
        <f t="shared" si="7"/>
        <v>1436</v>
      </c>
      <c r="BN6" s="33">
        <f t="shared" si="7"/>
        <v>1434.89</v>
      </c>
      <c r="BO6" s="32" t="str">
        <f>IF(BO7="","",IF(BO7="-","【-】","【"&amp;SUBSTITUTE(TEXT(BO7,"#,##0.00"),"-","△")&amp;"】"))</f>
        <v>【1,457.06】</v>
      </c>
      <c r="BP6" s="33">
        <f>IF(BP7="",NA(),BP7)</f>
        <v>48.44</v>
      </c>
      <c r="BQ6" s="33">
        <f t="shared" ref="BQ6:BY6" si="8">IF(BQ7="",NA(),BQ7)</f>
        <v>39.42</v>
      </c>
      <c r="BR6" s="33">
        <f t="shared" si="8"/>
        <v>41.02</v>
      </c>
      <c r="BS6" s="33">
        <f t="shared" si="8"/>
        <v>40.32</v>
      </c>
      <c r="BT6" s="33">
        <f t="shared" si="8"/>
        <v>40.07</v>
      </c>
      <c r="BU6" s="33">
        <f t="shared" si="8"/>
        <v>60.75</v>
      </c>
      <c r="BV6" s="33">
        <f t="shared" si="8"/>
        <v>62.83</v>
      </c>
      <c r="BW6" s="33">
        <f t="shared" si="8"/>
        <v>64.63</v>
      </c>
      <c r="BX6" s="33">
        <f t="shared" si="8"/>
        <v>66.56</v>
      </c>
      <c r="BY6" s="33">
        <f t="shared" si="8"/>
        <v>66.22</v>
      </c>
      <c r="BZ6" s="32" t="str">
        <f>IF(BZ7="","",IF(BZ7="-","【-】","【"&amp;SUBSTITUTE(TEXT(BZ7,"#,##0.00"),"-","△")&amp;"】"))</f>
        <v>【64.73】</v>
      </c>
      <c r="CA6" s="33">
        <f>IF(CA7="",NA(),CA7)</f>
        <v>306.39</v>
      </c>
      <c r="CB6" s="33">
        <f t="shared" ref="CB6:CJ6" si="9">IF(CB7="",NA(),CB7)</f>
        <v>377.18</v>
      </c>
      <c r="CC6" s="33">
        <f t="shared" si="9"/>
        <v>366.33</v>
      </c>
      <c r="CD6" s="33">
        <f t="shared" si="9"/>
        <v>383.26</v>
      </c>
      <c r="CE6" s="33">
        <f t="shared" si="9"/>
        <v>387.62</v>
      </c>
      <c r="CF6" s="33">
        <f t="shared" si="9"/>
        <v>256</v>
      </c>
      <c r="CG6" s="33">
        <f t="shared" si="9"/>
        <v>250.43</v>
      </c>
      <c r="CH6" s="33">
        <f t="shared" si="9"/>
        <v>245.75</v>
      </c>
      <c r="CI6" s="33">
        <f t="shared" si="9"/>
        <v>244.29</v>
      </c>
      <c r="CJ6" s="33">
        <f t="shared" si="9"/>
        <v>246.72</v>
      </c>
      <c r="CK6" s="32" t="str">
        <f>IF(CK7="","",IF(CK7="-","【-】","【"&amp;SUBSTITUTE(TEXT(CK7,"#,##0.00"),"-","△")&amp;"】"))</f>
        <v>【250.25】</v>
      </c>
      <c r="CL6" s="33">
        <f>IF(CL7="",NA(),CL7)</f>
        <v>37.82</v>
      </c>
      <c r="CM6" s="33">
        <f t="shared" ref="CM6:CU6" si="10">IF(CM7="",NA(),CM7)</f>
        <v>27.1</v>
      </c>
      <c r="CN6" s="33">
        <f t="shared" si="10"/>
        <v>27.72</v>
      </c>
      <c r="CO6" s="33">
        <f t="shared" si="10"/>
        <v>41.42</v>
      </c>
      <c r="CP6" s="33">
        <f t="shared" si="10"/>
        <v>44.5</v>
      </c>
      <c r="CQ6" s="33">
        <f t="shared" si="10"/>
        <v>41.59</v>
      </c>
      <c r="CR6" s="33">
        <f t="shared" si="10"/>
        <v>42.31</v>
      </c>
      <c r="CS6" s="33">
        <f t="shared" si="10"/>
        <v>43.65</v>
      </c>
      <c r="CT6" s="33">
        <f t="shared" si="10"/>
        <v>43.58</v>
      </c>
      <c r="CU6" s="33">
        <f t="shared" si="10"/>
        <v>41.35</v>
      </c>
      <c r="CV6" s="32" t="str">
        <f>IF(CV7="","",IF(CV7="-","【-】","【"&amp;SUBSTITUTE(TEXT(CV7,"#,##0.00"),"-","△")&amp;"】"))</f>
        <v>【40.31】</v>
      </c>
      <c r="CW6" s="33">
        <f>IF(CW7="",NA(),CW7)</f>
        <v>93.4</v>
      </c>
      <c r="CX6" s="33">
        <f t="shared" ref="CX6:DF6" si="11">IF(CX7="",NA(),CX7)</f>
        <v>90.52</v>
      </c>
      <c r="CY6" s="33">
        <f t="shared" si="11"/>
        <v>87.12</v>
      </c>
      <c r="CZ6" s="33">
        <f t="shared" si="11"/>
        <v>83.72</v>
      </c>
      <c r="DA6" s="33">
        <f t="shared" si="11"/>
        <v>81.94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0.24</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442054</v>
      </c>
      <c r="D7" s="35">
        <v>47</v>
      </c>
      <c r="E7" s="35">
        <v>17</v>
      </c>
      <c r="F7" s="35">
        <v>4</v>
      </c>
      <c r="G7" s="35">
        <v>0</v>
      </c>
      <c r="H7" s="35" t="s">
        <v>96</v>
      </c>
      <c r="I7" s="35" t="s">
        <v>97</v>
      </c>
      <c r="J7" s="35" t="s">
        <v>98</v>
      </c>
      <c r="K7" s="35" t="s">
        <v>99</v>
      </c>
      <c r="L7" s="35" t="s">
        <v>100</v>
      </c>
      <c r="M7" s="36" t="s">
        <v>101</v>
      </c>
      <c r="N7" s="36" t="s">
        <v>102</v>
      </c>
      <c r="O7" s="36">
        <v>4.97</v>
      </c>
      <c r="P7" s="36">
        <v>94.18</v>
      </c>
      <c r="Q7" s="36">
        <v>2860</v>
      </c>
      <c r="R7" s="36">
        <v>75048</v>
      </c>
      <c r="S7" s="36">
        <v>903.11</v>
      </c>
      <c r="T7" s="36">
        <v>83.1</v>
      </c>
      <c r="U7" s="36">
        <v>3709</v>
      </c>
      <c r="V7" s="36">
        <v>1.51</v>
      </c>
      <c r="W7" s="36">
        <v>2456.29</v>
      </c>
      <c r="X7" s="36">
        <v>99.27</v>
      </c>
      <c r="Y7" s="36">
        <v>98.95</v>
      </c>
      <c r="Z7" s="36">
        <v>98.69</v>
      </c>
      <c r="AA7" s="36">
        <v>98.67</v>
      </c>
      <c r="AB7" s="36">
        <v>98.78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99.62</v>
      </c>
      <c r="BF7" s="36">
        <v>329.25</v>
      </c>
      <c r="BG7" s="36">
        <v>366.13</v>
      </c>
      <c r="BH7" s="36">
        <v>354.68</v>
      </c>
      <c r="BI7" s="36">
        <v>305.29000000000002</v>
      </c>
      <c r="BJ7" s="36">
        <v>1764.87</v>
      </c>
      <c r="BK7" s="36">
        <v>1622.51</v>
      </c>
      <c r="BL7" s="36">
        <v>1569.13</v>
      </c>
      <c r="BM7" s="36">
        <v>1436</v>
      </c>
      <c r="BN7" s="36">
        <v>1434.89</v>
      </c>
      <c r="BO7" s="36">
        <v>1457.06</v>
      </c>
      <c r="BP7" s="36">
        <v>48.44</v>
      </c>
      <c r="BQ7" s="36">
        <v>39.42</v>
      </c>
      <c r="BR7" s="36">
        <v>41.02</v>
      </c>
      <c r="BS7" s="36">
        <v>40.32</v>
      </c>
      <c r="BT7" s="36">
        <v>40.07</v>
      </c>
      <c r="BU7" s="36">
        <v>60.75</v>
      </c>
      <c r="BV7" s="36">
        <v>62.83</v>
      </c>
      <c r="BW7" s="36">
        <v>64.63</v>
      </c>
      <c r="BX7" s="36">
        <v>66.56</v>
      </c>
      <c r="BY7" s="36">
        <v>66.22</v>
      </c>
      <c r="BZ7" s="36">
        <v>64.73</v>
      </c>
      <c r="CA7" s="36">
        <v>306.39</v>
      </c>
      <c r="CB7" s="36">
        <v>377.18</v>
      </c>
      <c r="CC7" s="36">
        <v>366.33</v>
      </c>
      <c r="CD7" s="36">
        <v>383.26</v>
      </c>
      <c r="CE7" s="36">
        <v>387.62</v>
      </c>
      <c r="CF7" s="36">
        <v>256</v>
      </c>
      <c r="CG7" s="36">
        <v>250.43</v>
      </c>
      <c r="CH7" s="36">
        <v>245.75</v>
      </c>
      <c r="CI7" s="36">
        <v>244.29</v>
      </c>
      <c r="CJ7" s="36">
        <v>246.72</v>
      </c>
      <c r="CK7" s="36">
        <v>250.25</v>
      </c>
      <c r="CL7" s="36">
        <v>37.82</v>
      </c>
      <c r="CM7" s="36">
        <v>27.1</v>
      </c>
      <c r="CN7" s="36">
        <v>27.72</v>
      </c>
      <c r="CO7" s="36">
        <v>41.42</v>
      </c>
      <c r="CP7" s="36">
        <v>44.5</v>
      </c>
      <c r="CQ7" s="36">
        <v>41.59</v>
      </c>
      <c r="CR7" s="36">
        <v>42.31</v>
      </c>
      <c r="CS7" s="36">
        <v>43.65</v>
      </c>
      <c r="CT7" s="36">
        <v>43.58</v>
      </c>
      <c r="CU7" s="36">
        <v>41.35</v>
      </c>
      <c r="CV7" s="36">
        <v>40.31</v>
      </c>
      <c r="CW7" s="36">
        <v>93.4</v>
      </c>
      <c r="CX7" s="36">
        <v>90.52</v>
      </c>
      <c r="CY7" s="36">
        <v>87.12</v>
      </c>
      <c r="CZ7" s="36">
        <v>83.72</v>
      </c>
      <c r="DA7" s="36">
        <v>81.94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0.24</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2017-02-08T03:05:00Z</dcterms:created>
  <dcterms:modified xsi:type="dcterms:W3CDTF">2017-03-03T05:41:25Z</dcterms:modified>
  <cp:category/>
</cp:coreProperties>
</file>