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011420\Desktop\"/>
    </mc:Choice>
  </mc:AlternateContent>
  <workbookProtection workbookAlgorithmName="SHA-512" workbookHashValue="p6bm7Pi/R9pZVg+uyXV0G+xcEDytEZ/oo303+Yrmoqzyt1WqmIYo/hcipT/7W8UX/vVvM3gEuFKQBT5WlbFbvQ==" workbookSaltValue="A0Ttp/Ui52pCjmjULTtlTg==" workbookSpinCount="100000" lockStructure="1"/>
  <bookViews>
    <workbookView xWindow="0" yWindow="0" windowWidth="28800" windowHeight="1221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Q6" i="5"/>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P10" i="4"/>
  <c r="I10" i="4"/>
  <c r="B10" i="4"/>
  <c r="BB8" i="4"/>
  <c r="AT8" i="4"/>
  <c r="AL8" i="4"/>
  <c r="P8" i="4"/>
  <c r="I8" i="4"/>
  <c r="C10" i="5" l="1"/>
  <c r="D10" i="5"/>
  <c r="E10" i="5"/>
  <c r="B10" i="5"/>
</calcChain>
</file>

<file path=xl/sharedStrings.xml><?xml version="1.0" encoding="utf-8"?>
<sst xmlns="http://schemas.openxmlformats.org/spreadsheetml/2006/main" count="251" uniqueCount="125">
  <si>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</si>
  <si>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</si>
  <si>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</si>
  <si>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</si>
  <si>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</si>
  <si>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</si>
  <si>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</si>
  <si>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</si>
  <si>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</si>
  <si>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</si>
  <si>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</si>
  <si>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</si>
  <si>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</si>
  <si>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</si>
  <si>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</si>
  <si>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</si>
  <si>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</si>
  <si>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</si>
  <si>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</si>
  <si>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</si>
  <si>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</si>
  <si>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</si>
  <si>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</si>
  <si>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</si>
  <si>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</si>
  <si>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</si>
  <si>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</si>
  <si>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</si>
  <si>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</si>
  <si>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</si>
  <si>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</si>
  <si>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</si>
  <si>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</si>
  <si>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</si>
  <si>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</si>
  <si>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</si>
  <si>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</si>
  <si>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</si>
  <si>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</si>
  <si>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</si>
  <si>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</si>
  <si>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</si>
  <si>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</si>
  <si>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</si>
  <si>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</si>
  <si>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</si>
  <si>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</si>
  <si>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</si>
  <si>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</si>
  <si>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</si>
  <si>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</si>
  <si>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</si>
  <si>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</si>
  <si>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</si>
  <si>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</si>
  <si>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</si>
  <si>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</si>
  <si>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</si>
  <si>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</si>
  <si>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</si>
  <si>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</si>
  <si>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</si>
  <si>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</si>
  <si>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</si>
  <si>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</si>
  <si>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</si>
  <si>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</si>
  <si>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</si>
  <si>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</si>
  <si>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</si>
  <si>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</si>
  <si>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</si>
  <si>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</si>
  <si>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</si>
  <si>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</si>
  <si>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</si>
  <si>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</si>
  <si>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</si>
  <si>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</si>
  <si>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</si>
  <si>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</si>
  <si>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</si>
  <si>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</si>
  <si>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</si>
  <si>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</si>
  <si>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</si>
  <si>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</si>
  <si>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</si>
  <si>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</si>
  <si>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</si>
  <si>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</si>
  <si>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</si>
  <si>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</si>
  <si>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</si>
  <si>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</si>
  <si>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</si>
  <si>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</si>
  <si>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</si>
  <si>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</si>
  <si>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</si>
  <si>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</si>
  <si>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</si>
  <si>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</si>
  <si>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</si>
  <si>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</si>
  <si>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</si>
  <si>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</si>
  <si>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</si>
  <si>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</si>
  <si>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佐伯市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</si>
  <si>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</si>
  <si>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</si>
  <si>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</si>
  <si>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</si>
  <si>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</si>
  <si>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</si>
  <si>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</si>
  <si>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</si>
  <si>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</si>
  <si>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</si>
  <si>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</si>
  <si>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</si>
  <si>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当該事業は、事業開始から15年に満たないものであるが、一部の浄化槽は事業開始前に設置され市に寄贈されたものであるため、設置後20年以上が経過し、修繕が必要なものが増加している。</t>
    <rPh sb="1" eb="3">
      <t>トウガイ</t>
    </rPh>
    <rPh sb="3" eb="5">
      <t>ジギョウ</t>
    </rPh>
    <rPh sb="7" eb="9">
      <t>ジギョウ</t>
    </rPh>
    <rPh sb="9" eb="11">
      <t>カイシ</t>
    </rPh>
    <rPh sb="15" eb="16">
      <t>ネン</t>
    </rPh>
    <rPh sb="17" eb="18">
      <t>ミ</t>
    </rPh>
    <rPh sb="28" eb="30">
      <t>イチブ</t>
    </rPh>
    <rPh sb="31" eb="34">
      <t>ジョウカソウ</t>
    </rPh>
    <rPh sb="35" eb="37">
      <t>ジギョウ</t>
    </rPh>
    <rPh sb="37" eb="39">
      <t>カイシ</t>
    </rPh>
    <rPh sb="39" eb="40">
      <t>マエ</t>
    </rPh>
    <rPh sb="41" eb="43">
      <t>セッチ</t>
    </rPh>
    <rPh sb="45" eb="46">
      <t>シ</t>
    </rPh>
    <rPh sb="47" eb="49">
      <t>キゾウ</t>
    </rPh>
    <rPh sb="60" eb="62">
      <t>セッチ</t>
    </rPh>
    <rPh sb="62" eb="63">
      <t>ゴ</t>
    </rPh>
    <rPh sb="65" eb="66">
      <t>ネン</t>
    </rPh>
    <rPh sb="66" eb="68">
      <t>イジョウ</t>
    </rPh>
    <rPh sb="69" eb="71">
      <t>ケイカ</t>
    </rPh>
    <rPh sb="73" eb="75">
      <t>シュウゼン</t>
    </rPh>
    <rPh sb="76" eb="78">
      <t>ヒツヨウ</t>
    </rPh>
    <rPh sb="82" eb="84">
      <t>ゾウカ</t>
    </rPh>
    <phoneticPr fontId="4"/>
  </si>
  <si>
    <t>　生活排水処理事業については、浄化槽の老朽化等に伴い増加傾向にある修繕料等の経費への対応が当面の課題となっている。環境保全の為浄化槽の新規設置の推進も並行して行う必要があるが、浄化槽を新規設置すると使用料収入が増加する一方で維持管理費も増加するため、新規設置の推進だけでは経費の伸びを賄うことは困難であると考えられる。将来にわたる経営の安定化のため、より一層の経費削減等の経営努力に努める。
　</t>
    <rPh sb="1" eb="3">
      <t>セイカツ</t>
    </rPh>
    <rPh sb="3" eb="5">
      <t>ハイスイ</t>
    </rPh>
    <rPh sb="5" eb="7">
      <t>ショリ</t>
    </rPh>
    <rPh sb="7" eb="9">
      <t>ジギョウ</t>
    </rPh>
    <rPh sb="15" eb="18">
      <t>ジョウカソウ</t>
    </rPh>
    <rPh sb="19" eb="22">
      <t>ロウキュウカ</t>
    </rPh>
    <rPh sb="22" eb="23">
      <t>トウ</t>
    </rPh>
    <rPh sb="24" eb="25">
      <t>トモナ</t>
    </rPh>
    <rPh sb="26" eb="28">
      <t>ゾウカ</t>
    </rPh>
    <rPh sb="28" eb="30">
      <t>ケイコウ</t>
    </rPh>
    <rPh sb="33" eb="35">
      <t>シュウゼン</t>
    </rPh>
    <rPh sb="35" eb="36">
      <t>リョウ</t>
    </rPh>
    <rPh sb="36" eb="37">
      <t>トウ</t>
    </rPh>
    <rPh sb="38" eb="40">
      <t>ケイヒ</t>
    </rPh>
    <rPh sb="42" eb="44">
      <t>タイオウ</t>
    </rPh>
    <rPh sb="45" eb="47">
      <t>トウメン</t>
    </rPh>
    <rPh sb="48" eb="50">
      <t>カダイ</t>
    </rPh>
    <rPh sb="57" eb="59">
      <t>カンキョウ</t>
    </rPh>
    <rPh sb="59" eb="61">
      <t>ホゼン</t>
    </rPh>
    <rPh sb="62" eb="63">
      <t>タメ</t>
    </rPh>
    <rPh sb="63" eb="66">
      <t>ジョウカソウ</t>
    </rPh>
    <rPh sb="67" eb="69">
      <t>シンキ</t>
    </rPh>
    <rPh sb="69" eb="71">
      <t>セッチ</t>
    </rPh>
    <rPh sb="72" eb="74">
      <t>スイシン</t>
    </rPh>
    <rPh sb="75" eb="77">
      <t>ヘイコウ</t>
    </rPh>
    <rPh sb="79" eb="80">
      <t>オコナ</t>
    </rPh>
    <rPh sb="81" eb="83">
      <t>ヒツヨウ</t>
    </rPh>
    <rPh sb="88" eb="91">
      <t>ジョウカソウ</t>
    </rPh>
    <rPh sb="92" eb="94">
      <t>シンキ</t>
    </rPh>
    <rPh sb="94" eb="96">
      <t>セッチ</t>
    </rPh>
    <rPh sb="99" eb="102">
      <t>シヨウリョウ</t>
    </rPh>
    <rPh sb="102" eb="104">
      <t>シュウニュウ</t>
    </rPh>
    <rPh sb="105" eb="107">
      <t>ゾウカ</t>
    </rPh>
    <rPh sb="109" eb="111">
      <t>イッポウ</t>
    </rPh>
    <rPh sb="112" eb="114">
      <t>イジ</t>
    </rPh>
    <rPh sb="114" eb="117">
      <t>カンリヒ</t>
    </rPh>
    <rPh sb="118" eb="120">
      <t>ゾウカ</t>
    </rPh>
    <rPh sb="125" eb="127">
      <t>シンキ</t>
    </rPh>
    <rPh sb="127" eb="129">
      <t>セッチ</t>
    </rPh>
    <rPh sb="130" eb="132">
      <t>スイシン</t>
    </rPh>
    <rPh sb="139" eb="140">
      <t>ノ</t>
    </rPh>
    <rPh sb="142" eb="143">
      <t>マカナ</t>
    </rPh>
    <rPh sb="147" eb="149">
      <t>コンナン</t>
    </rPh>
    <rPh sb="153" eb="154">
      <t>カンガ</t>
    </rPh>
    <rPh sb="159" eb="161">
      <t>ショウライ</t>
    </rPh>
    <rPh sb="165" eb="167">
      <t>ケイエイ</t>
    </rPh>
    <rPh sb="168" eb="171">
      <t>アンテイカ</t>
    </rPh>
    <rPh sb="177" eb="179">
      <t>イッソウ</t>
    </rPh>
    <rPh sb="180" eb="182">
      <t>ケイヒ</t>
    </rPh>
    <rPh sb="182" eb="184">
      <t>サクゲン</t>
    </rPh>
    <rPh sb="184" eb="185">
      <t>トウ</t>
    </rPh>
    <rPh sb="186" eb="188">
      <t>ケイエイ</t>
    </rPh>
    <rPh sb="188" eb="190">
      <t>ドリョク</t>
    </rPh>
    <rPh sb="191" eb="192">
      <t>ツト</t>
    </rPh>
    <phoneticPr fontId="4"/>
  </si>
  <si>
    <t xml:space="preserve">①『収益的収支比率』…総収益で総費用に地方債償還金を加えた費用をどの程度賄えているかを示す指標。指標上は概ね適正な値を示しているが、使用料収入以外の収入（一般会計からの繰入金）に依存している部分がかなり大きい。　
④『企業債残高残高対事業規模比率』…料金収入に対する企業債残高の割合であり、企業債残高の規模を示す指標。企業債の償還には一般会計からの繰入金を充てているため類似団体の平均を大きく下回っている。
⑤『経費回収率』…使用料で回収すべき経費を、どの程度使用料で賄えているかを示す指標。類似団体の平均を上回っている。
⑥『汚水処理原価』…有収水料１㎥あたりの汚水処理に要した費用で、汚水処理に係るコストを示す指標。類似団体の平均を下回っている。
⑦『施設利用率』…施設の対応可能能力に対する処理水量の割合で、施設の利用状況を判断する指標。類似団体の平均を上回っている。
⑧『水洗化率』…処理区域内人口のうち、実際に水洗便所を設置して汚水処理している割合を示す指標。浄化槽設置世帯を対象としているため100％となっている。
</t>
    <rPh sb="254" eb="255">
      <t>ウエ</t>
    </rPh>
    <rPh sb="318" eb="319">
      <t>シタ</t>
    </rPh>
    <rPh sb="435" eb="438">
      <t>ジョウカソウ</t>
    </rPh>
    <rPh sb="438" eb="440">
      <t>セッチ</t>
    </rPh>
    <rPh sb="440" eb="442">
      <t>セタイ</t>
    </rPh>
    <rPh sb="443" eb="445">
      <t>タイショウ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</si>
</sst>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4EF-4394-ABAB-A6AF406C2C3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4EF-4394-ABAB-A6AF406C2C3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100.03</c:v>
                </c:pt>
                <c:pt idx="1">
                  <c:v>100</c:v>
                </c:pt>
                <c:pt idx="2">
                  <c:v>100</c:v>
                </c:pt>
                <c:pt idx="3">
                  <c:v>100</c:v>
                </c:pt>
                <c:pt idx="4">
                  <c:v>99.7</c:v>
                </c:pt>
              </c:numCache>
            </c:numRef>
          </c:val>
          <c:extLst>
            <c:ext xmlns:c16="http://schemas.microsoft.com/office/drawing/2014/chart" uri="{C3380CC4-5D6E-409C-BE32-E72D297353CC}">
              <c16:uniqueId val="{00000000-0E21-49BE-A85C-4AA194522AC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21-49BE-A85C-4AA194522AC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B46-4C2D-B240-FE5AAA962B2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46-4C2D-B240-FE5AAA962B2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278-4057-85B2-4F40B360FAE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78-4057-85B2-4F40B360FAE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2E-4C41-B6E4-EA49CB62E1F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2E-4C41-B6E4-EA49CB62E1F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82-4892-85B4-B5973E2C013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82-4892-85B4-B5973E2C013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formatCode="#,##0.00;&quot;△&quot;#,##0.00;&quot;-&quot;">
                  <c:v>22.06</c:v>
                </c:pt>
                <c:pt idx="3" formatCode="#,##0.00;&quot;△&quot;#,##0.00;&quot;-&quot;">
                  <c:v>20.170000000000002</c:v>
                </c:pt>
                <c:pt idx="4" formatCode="#,##0.00;&quot;△&quot;#,##0.00;&quot;-&quot;">
                  <c:v>18.010000000000002</c:v>
                </c:pt>
              </c:numCache>
            </c:numRef>
          </c:val>
          <c:extLst>
            <c:ext xmlns:c16="http://schemas.microsoft.com/office/drawing/2014/chart" uri="{C3380CC4-5D6E-409C-BE32-E72D297353CC}">
              <c16:uniqueId val="{00000000-6C47-4D84-B2FA-12992517A38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416.91</c:v>
                </c:pt>
                <c:pt idx="2">
                  <c:v>392.19</c:v>
                </c:pt>
                <c:pt idx="3">
                  <c:v>248.44</c:v>
                </c:pt>
                <c:pt idx="4">
                  <c:v>244.85</c:v>
                </c:pt>
              </c:numCache>
            </c:numRef>
          </c:val>
          <c:smooth val="0"/>
          <c:extLst>
            <c:ext xmlns:c16="http://schemas.microsoft.com/office/drawing/2014/chart" uri="{C3380CC4-5D6E-409C-BE32-E72D297353CC}">
              <c16:uniqueId val="{00000001-6C47-4D84-B2FA-12992517A38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84.07</c:v>
                </c:pt>
                <c:pt idx="1">
                  <c:v>84.32</c:v>
                </c:pt>
                <c:pt idx="2">
                  <c:v>82.17</c:v>
                </c:pt>
                <c:pt idx="3">
                  <c:v>85.24</c:v>
                </c:pt>
                <c:pt idx="4">
                  <c:v>85.5</c:v>
                </c:pt>
              </c:numCache>
            </c:numRef>
          </c:val>
          <c:extLst>
            <c:ext xmlns:c16="http://schemas.microsoft.com/office/drawing/2014/chart" uri="{C3380CC4-5D6E-409C-BE32-E72D297353CC}">
              <c16:uniqueId val="{00000000-0673-4DF3-B085-5E7D0B65B0E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57.93</c:v>
                </c:pt>
                <c:pt idx="2">
                  <c:v>57.03</c:v>
                </c:pt>
                <c:pt idx="3">
                  <c:v>66.73</c:v>
                </c:pt>
                <c:pt idx="4">
                  <c:v>64.78</c:v>
                </c:pt>
              </c:numCache>
            </c:numRef>
          </c:val>
          <c:smooth val="0"/>
          <c:extLst>
            <c:ext xmlns:c16="http://schemas.microsoft.com/office/drawing/2014/chart" uri="{C3380CC4-5D6E-409C-BE32-E72D297353CC}">
              <c16:uniqueId val="{00000001-0673-4DF3-B085-5E7D0B65B0E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97.95</c:v>
                </c:pt>
                <c:pt idx="1">
                  <c:v>99.35</c:v>
                </c:pt>
                <c:pt idx="2">
                  <c:v>102.42</c:v>
                </c:pt>
                <c:pt idx="3">
                  <c:v>100.55</c:v>
                </c:pt>
                <c:pt idx="4">
                  <c:v>186.64</c:v>
                </c:pt>
              </c:numCache>
            </c:numRef>
          </c:val>
          <c:extLst>
            <c:ext xmlns:c16="http://schemas.microsoft.com/office/drawing/2014/chart" uri="{C3380CC4-5D6E-409C-BE32-E72D297353CC}">
              <c16:uniqueId val="{00000000-D007-4BE0-9082-753DB64F7E8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276.93</c:v>
                </c:pt>
                <c:pt idx="2">
                  <c:v>283.73</c:v>
                </c:pt>
                <c:pt idx="3">
                  <c:v>241.29</c:v>
                </c:pt>
                <c:pt idx="4">
                  <c:v>250.21</c:v>
                </c:pt>
              </c:numCache>
            </c:numRef>
          </c:val>
          <c:smooth val="0"/>
          <c:extLst>
            <c:ext xmlns:c16="http://schemas.microsoft.com/office/drawing/2014/chart" uri="{C3380CC4-5D6E-409C-BE32-E72D297353CC}">
              <c16:uniqueId val="{00000001-D007-4BE0-9082-753DB64F7E8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97.26</c:v>
                </c:pt>
                <c:pt idx="1">
                  <c:v>98.93</c:v>
                </c:pt>
                <c:pt idx="2">
                  <c:v>97.41</c:v>
                </c:pt>
                <c:pt idx="3">
                  <c:v>97.2</c:v>
                </c:pt>
                <c:pt idx="4">
                  <c:v>144.5</c:v>
                </c:pt>
              </c:numCache>
            </c:numRef>
          </c:val>
          <c:extLst>
            <c:ext xmlns:c16="http://schemas.microsoft.com/office/drawing/2014/chart" uri="{C3380CC4-5D6E-409C-BE32-E72D297353CC}">
              <c16:uniqueId val="{00000000-D66A-4487-8781-9EB8F0C861E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59.08</c:v>
                </c:pt>
                <c:pt idx="2">
                  <c:v>58.25</c:v>
                </c:pt>
                <c:pt idx="3">
                  <c:v>61.94</c:v>
                </c:pt>
                <c:pt idx="4">
                  <c:v>61.79</c:v>
                </c:pt>
              </c:numCache>
            </c:numRef>
          </c:val>
          <c:smooth val="0"/>
          <c:extLst>
            <c:ext xmlns:c16="http://schemas.microsoft.com/office/drawing/2014/chart" uri="{C3380CC4-5D6E-409C-BE32-E72D297353CC}">
              <c16:uniqueId val="{00000001-D66A-4487-8781-9EB8F0C861E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3524-4AF1-AC47-9B3CA2BC93F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77.12</c:v>
                </c:pt>
                <c:pt idx="2">
                  <c:v>68.150000000000006</c:v>
                </c:pt>
                <c:pt idx="3">
                  <c:v>94.14</c:v>
                </c:pt>
                <c:pt idx="4">
                  <c:v>92.44</c:v>
                </c:pt>
              </c:numCache>
            </c:numRef>
          </c:val>
          <c:smooth val="0"/>
          <c:extLst>
            <c:ext xmlns:c16="http://schemas.microsoft.com/office/drawing/2014/chart" uri="{C3380CC4-5D6E-409C-BE32-E72D297353CC}">
              <c16:uniqueId val="{00000001-3524-4AF1-AC47-9B3CA2BC93F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大分県　佐伯市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特定地域生活排水処理</v>
      </c>
      <c r="Q8" s="47"/>
      <c r="R8" s="47"/>
      <c r="S8" s="47"/>
      <c r="T8" s="47"/>
      <c r="U8" s="47"/>
      <c r="V8" s="47"/>
      <c r="W8" s="47" t="str">
        <f>データ!L6</f>
        <v>K2</v>
      </c>
      <c r="X8" s="47"/>
      <c r="Y8" s="47"/>
      <c r="Z8" s="47"/>
      <c r="AA8" s="47"/>
      <c r="AB8" s="47"/>
      <c r="AC8" s="47"/>
      <c r="AD8" s="48" t="str">
        <f>データ!$M$6</f>
        <v>非設置</v>
      </c>
      <c r="AE8" s="48"/>
      <c r="AF8" s="48"/>
      <c r="AG8" s="48"/>
      <c r="AH8" s="48"/>
      <c r="AI8" s="48"/>
      <c r="AJ8" s="48"/>
      <c r="AK8" s="3"/>
      <c r="AL8" s="49">
        <f>データ!S6</f>
        <v>72908</v>
      </c>
      <c r="AM8" s="49"/>
      <c r="AN8" s="49"/>
      <c r="AO8" s="49"/>
      <c r="AP8" s="49"/>
      <c r="AQ8" s="49"/>
      <c r="AR8" s="49"/>
      <c r="AS8" s="49"/>
      <c r="AT8" s="44">
        <f>データ!T6</f>
        <v>903.11</v>
      </c>
      <c r="AU8" s="44"/>
      <c r="AV8" s="44"/>
      <c r="AW8" s="44"/>
      <c r="AX8" s="44"/>
      <c r="AY8" s="44"/>
      <c r="AZ8" s="44"/>
      <c r="BA8" s="44"/>
      <c r="BB8" s="44">
        <f>データ!U6</f>
        <v>80.73</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1.17</v>
      </c>
      <c r="Q10" s="44"/>
      <c r="R10" s="44"/>
      <c r="S10" s="44"/>
      <c r="T10" s="44"/>
      <c r="U10" s="44"/>
      <c r="V10" s="44"/>
      <c r="W10" s="44">
        <f>データ!Q6</f>
        <v>100</v>
      </c>
      <c r="X10" s="44"/>
      <c r="Y10" s="44"/>
      <c r="Z10" s="44"/>
      <c r="AA10" s="44"/>
      <c r="AB10" s="44"/>
      <c r="AC10" s="44"/>
      <c r="AD10" s="49">
        <f>データ!R6</f>
        <v>3240</v>
      </c>
      <c r="AE10" s="49"/>
      <c r="AF10" s="49"/>
      <c r="AG10" s="49"/>
      <c r="AH10" s="49"/>
      <c r="AI10" s="49"/>
      <c r="AJ10" s="49"/>
      <c r="AK10" s="2"/>
      <c r="AL10" s="49">
        <f>データ!V6</f>
        <v>846</v>
      </c>
      <c r="AM10" s="49"/>
      <c r="AN10" s="49"/>
      <c r="AO10" s="49"/>
      <c r="AP10" s="49"/>
      <c r="AQ10" s="49"/>
      <c r="AR10" s="49"/>
      <c r="AS10" s="49"/>
      <c r="AT10" s="44">
        <f>データ!W6</f>
        <v>118.22</v>
      </c>
      <c r="AU10" s="44"/>
      <c r="AV10" s="44"/>
      <c r="AW10" s="44"/>
      <c r="AX10" s="44"/>
      <c r="AY10" s="44"/>
      <c r="AZ10" s="44"/>
      <c r="BA10" s="44"/>
      <c r="BB10" s="44">
        <f>データ!X6</f>
        <v>7.16</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122</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【329.28】</v>
      </c>
      <c r="I86" s="25" t="str">
        <f>データ!CA6</f>
        <v>【60.55】</v>
      </c>
      <c r="J86" s="25" t="str">
        <f>データ!CL6</f>
        <v>【269.12】</v>
      </c>
      <c r="K86" s="25" t="str">
        <f>データ!CW6</f>
        <v>【59.35】</v>
      </c>
      <c r="L86" s="25" t="str">
        <f>データ!DH6</f>
        <v>【76.98】</v>
      </c>
      <c r="M86" s="25" t="s">
        <v>56</v>
      </c>
      <c r="N86" s="25" t="s">
        <v>55</v>
      </c>
      <c r="O86" s="25" t="str">
        <f>データ!EO6</f>
        <v>【-】</v>
      </c>
    </row>
  </sheetData>
  <sheetProtection algorithmName="SHA-512" hashValue="xScyQZlh/Y2d76QtRFdWHeZx2/289oNzNgYdRefZ+4FFCa8EuK1ijjgCZxIOvmHyoWYtawu7yhmeeZI4DjwH4Q==" saltValue="CzEwNDMdmZLaO7xrCevNm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442054</v>
      </c>
      <c r="D6" s="32">
        <f t="shared" si="3"/>
        <v>47</v>
      </c>
      <c r="E6" s="32">
        <f t="shared" si="3"/>
        <v>18</v>
      </c>
      <c r="F6" s="32">
        <f t="shared" si="3"/>
        <v>0</v>
      </c>
      <c r="G6" s="32">
        <f t="shared" si="3"/>
        <v>0</v>
      </c>
      <c r="H6" s="32" t="str">
        <f t="shared" si="3"/>
        <v>大分県　佐伯市</v>
      </c>
      <c r="I6" s="32" t="str">
        <f t="shared" si="3"/>
        <v>法非適用</v>
      </c>
      <c r="J6" s="32" t="str">
        <f t="shared" si="3"/>
        <v>下水道事業</v>
      </c>
      <c r="K6" s="32" t="str">
        <f t="shared" si="3"/>
        <v>特定地域生活排水処理</v>
      </c>
      <c r="L6" s="32" t="str">
        <f t="shared" si="3"/>
        <v>K2</v>
      </c>
      <c r="M6" s="32" t="str">
        <f t="shared" si="3"/>
        <v>非設置</v>
      </c>
      <c r="N6" s="33" t="str">
        <f t="shared" si="3"/>
        <v>-</v>
      </c>
      <c r="O6" s="33" t="str">
        <f t="shared" si="3"/>
        <v>該当数値なし</v>
      </c>
      <c r="P6" s="33">
        <f t="shared" si="3"/>
        <v>1.17</v>
      </c>
      <c r="Q6" s="33">
        <f t="shared" si="3"/>
        <v>100</v>
      </c>
      <c r="R6" s="33">
        <f t="shared" si="3"/>
        <v>3240</v>
      </c>
      <c r="S6" s="33">
        <f t="shared" si="3"/>
        <v>72908</v>
      </c>
      <c r="T6" s="33">
        <f t="shared" si="3"/>
        <v>903.11</v>
      </c>
      <c r="U6" s="33">
        <f t="shared" si="3"/>
        <v>80.73</v>
      </c>
      <c r="V6" s="33">
        <f t="shared" si="3"/>
        <v>846</v>
      </c>
      <c r="W6" s="33">
        <f t="shared" si="3"/>
        <v>118.22</v>
      </c>
      <c r="X6" s="33">
        <f t="shared" si="3"/>
        <v>7.16</v>
      </c>
      <c r="Y6" s="34">
        <f>IF(Y7="",NA(),Y7)</f>
        <v>100.03</v>
      </c>
      <c r="Z6" s="34">
        <f t="shared" ref="Z6:AH6" si="4">IF(Z7="",NA(),Z7)</f>
        <v>100</v>
      </c>
      <c r="AA6" s="34">
        <f t="shared" si="4"/>
        <v>100</v>
      </c>
      <c r="AB6" s="34">
        <f t="shared" si="4"/>
        <v>100</v>
      </c>
      <c r="AC6" s="34">
        <f t="shared" si="4"/>
        <v>99.7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4">
        <f t="shared" si="7"/>
        <v>22.06</v>
      </c>
      <c r="BI6" s="34">
        <f t="shared" si="7"/>
        <v>20.170000000000002</v>
      </c>
      <c r="BJ6" s="34">
        <f t="shared" si="7"/>
        <v>18.010000000000002</v>
      </c>
      <c r="BK6" s="34">
        <f t="shared" si="7"/>
        <v>446.63</v>
      </c>
      <c r="BL6" s="34">
        <f t="shared" si="7"/>
        <v>416.91</v>
      </c>
      <c r="BM6" s="34">
        <f t="shared" si="7"/>
        <v>392.19</v>
      </c>
      <c r="BN6" s="34">
        <f t="shared" si="7"/>
        <v>248.44</v>
      </c>
      <c r="BO6" s="34">
        <f t="shared" si="7"/>
        <v>244.85</v>
      </c>
      <c r="BP6" s="33" t="str">
        <f>IF(BP7="","",IF(BP7="-","【-】","【"&amp;SUBSTITUTE(TEXT(BP7,"#,##0.00"),"-","△")&amp;"】"))</f>
        <v>【329.28】</v>
      </c>
      <c r="BQ6" s="34">
        <f>IF(BQ7="",NA(),BQ7)</f>
        <v>84.07</v>
      </c>
      <c r="BR6" s="34">
        <f t="shared" ref="BR6:BZ6" si="8">IF(BR7="",NA(),BR7)</f>
        <v>84.32</v>
      </c>
      <c r="BS6" s="34">
        <f t="shared" si="8"/>
        <v>82.17</v>
      </c>
      <c r="BT6" s="34">
        <f t="shared" si="8"/>
        <v>85.24</v>
      </c>
      <c r="BU6" s="34">
        <f t="shared" si="8"/>
        <v>85.5</v>
      </c>
      <c r="BV6" s="34">
        <f t="shared" si="8"/>
        <v>58.53</v>
      </c>
      <c r="BW6" s="34">
        <f t="shared" si="8"/>
        <v>57.93</v>
      </c>
      <c r="BX6" s="34">
        <f t="shared" si="8"/>
        <v>57.03</v>
      </c>
      <c r="BY6" s="34">
        <f t="shared" si="8"/>
        <v>66.73</v>
      </c>
      <c r="BZ6" s="34">
        <f t="shared" si="8"/>
        <v>64.78</v>
      </c>
      <c r="CA6" s="33" t="str">
        <f>IF(CA7="","",IF(CA7="-","【-】","【"&amp;SUBSTITUTE(TEXT(CA7,"#,##0.00"),"-","△")&amp;"】"))</f>
        <v>【60.55】</v>
      </c>
      <c r="CB6" s="34">
        <f>IF(CB7="",NA(),CB7)</f>
        <v>97.95</v>
      </c>
      <c r="CC6" s="34">
        <f t="shared" ref="CC6:CK6" si="9">IF(CC7="",NA(),CC7)</f>
        <v>99.35</v>
      </c>
      <c r="CD6" s="34">
        <f t="shared" si="9"/>
        <v>102.42</v>
      </c>
      <c r="CE6" s="34">
        <f t="shared" si="9"/>
        <v>100.55</v>
      </c>
      <c r="CF6" s="34">
        <f t="shared" si="9"/>
        <v>186.64</v>
      </c>
      <c r="CG6" s="34">
        <f t="shared" si="9"/>
        <v>266.57</v>
      </c>
      <c r="CH6" s="34">
        <f t="shared" si="9"/>
        <v>276.93</v>
      </c>
      <c r="CI6" s="34">
        <f t="shared" si="9"/>
        <v>283.73</v>
      </c>
      <c r="CJ6" s="34">
        <f t="shared" si="9"/>
        <v>241.29</v>
      </c>
      <c r="CK6" s="34">
        <f t="shared" si="9"/>
        <v>250.21</v>
      </c>
      <c r="CL6" s="33" t="str">
        <f>IF(CL7="","",IF(CL7="-","【-】","【"&amp;SUBSTITUTE(TEXT(CL7,"#,##0.00"),"-","△")&amp;"】"))</f>
        <v>【269.12】</v>
      </c>
      <c r="CM6" s="34">
        <f>IF(CM7="",NA(),CM7)</f>
        <v>97.26</v>
      </c>
      <c r="CN6" s="34">
        <f t="shared" ref="CN6:CV6" si="10">IF(CN7="",NA(),CN7)</f>
        <v>98.93</v>
      </c>
      <c r="CO6" s="34">
        <f t="shared" si="10"/>
        <v>97.41</v>
      </c>
      <c r="CP6" s="34">
        <f t="shared" si="10"/>
        <v>97.2</v>
      </c>
      <c r="CQ6" s="34">
        <f t="shared" si="10"/>
        <v>144.5</v>
      </c>
      <c r="CR6" s="34">
        <f t="shared" si="10"/>
        <v>58.06</v>
      </c>
      <c r="CS6" s="34">
        <f t="shared" si="10"/>
        <v>59.08</v>
      </c>
      <c r="CT6" s="34">
        <f t="shared" si="10"/>
        <v>58.25</v>
      </c>
      <c r="CU6" s="34">
        <f t="shared" si="10"/>
        <v>61.94</v>
      </c>
      <c r="CV6" s="34">
        <f t="shared" si="10"/>
        <v>61.79</v>
      </c>
      <c r="CW6" s="33" t="str">
        <f>IF(CW7="","",IF(CW7="-","【-】","【"&amp;SUBSTITUTE(TEXT(CW7,"#,##0.00"),"-","△")&amp;"】"))</f>
        <v>【59.35】</v>
      </c>
      <c r="CX6" s="34">
        <f>IF(CX7="",NA(),CX7)</f>
        <v>100</v>
      </c>
      <c r="CY6" s="34">
        <f t="shared" ref="CY6:DG6" si="11">IF(CY7="",NA(),CY7)</f>
        <v>100</v>
      </c>
      <c r="CZ6" s="34">
        <f t="shared" si="11"/>
        <v>100</v>
      </c>
      <c r="DA6" s="34">
        <f t="shared" si="11"/>
        <v>100</v>
      </c>
      <c r="DB6" s="34">
        <f t="shared" si="11"/>
        <v>100</v>
      </c>
      <c r="DC6" s="34">
        <f t="shared" si="11"/>
        <v>75.790000000000006</v>
      </c>
      <c r="DD6" s="34">
        <f t="shared" si="11"/>
        <v>77.12</v>
      </c>
      <c r="DE6" s="34">
        <f t="shared" si="11"/>
        <v>68.150000000000006</v>
      </c>
      <c r="DF6" s="34">
        <f t="shared" si="11"/>
        <v>94.14</v>
      </c>
      <c r="DG6" s="34">
        <f t="shared" si="11"/>
        <v>92.44</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442054</v>
      </c>
      <c r="D7" s="36">
        <v>47</v>
      </c>
      <c r="E7" s="36">
        <v>18</v>
      </c>
      <c r="F7" s="36">
        <v>0</v>
      </c>
      <c r="G7" s="36">
        <v>0</v>
      </c>
      <c r="H7" s="36" t="s">
        <v>109</v>
      </c>
      <c r="I7" s="36" t="s">
        <v>110</v>
      </c>
      <c r="J7" s="36" t="s">
        <v>111</v>
      </c>
      <c r="K7" s="36" t="s">
        <v>112</v>
      </c>
      <c r="L7" s="36" t="s">
        <v>113</v>
      </c>
      <c r="M7" s="36" t="s">
        <v>114</v>
      </c>
      <c r="N7" s="37" t="s">
        <v>115</v>
      </c>
      <c r="O7" s="37" t="s">
        <v>116</v>
      </c>
      <c r="P7" s="37">
        <v>1.17</v>
      </c>
      <c r="Q7" s="37">
        <v>100</v>
      </c>
      <c r="R7" s="37">
        <v>3240</v>
      </c>
      <c r="S7" s="37">
        <v>72908</v>
      </c>
      <c r="T7" s="37">
        <v>903.11</v>
      </c>
      <c r="U7" s="37">
        <v>80.73</v>
      </c>
      <c r="V7" s="37">
        <v>846</v>
      </c>
      <c r="W7" s="37">
        <v>118.22</v>
      </c>
      <c r="X7" s="37">
        <v>7.16</v>
      </c>
      <c r="Y7" s="37">
        <v>100.03</v>
      </c>
      <c r="Z7" s="37">
        <v>100</v>
      </c>
      <c r="AA7" s="37">
        <v>100</v>
      </c>
      <c r="AB7" s="37">
        <v>100</v>
      </c>
      <c r="AC7" s="37">
        <v>99.7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22.06</v>
      </c>
      <c r="BI7" s="37">
        <v>20.170000000000002</v>
      </c>
      <c r="BJ7" s="37">
        <v>18.010000000000002</v>
      </c>
      <c r="BK7" s="37">
        <v>446.63</v>
      </c>
      <c r="BL7" s="37">
        <v>416.91</v>
      </c>
      <c r="BM7" s="37">
        <v>392.19</v>
      </c>
      <c r="BN7" s="37">
        <v>248.44</v>
      </c>
      <c r="BO7" s="37">
        <v>244.85</v>
      </c>
      <c r="BP7" s="37">
        <v>329.28</v>
      </c>
      <c r="BQ7" s="37">
        <v>84.07</v>
      </c>
      <c r="BR7" s="37">
        <v>84.32</v>
      </c>
      <c r="BS7" s="37">
        <v>82.17</v>
      </c>
      <c r="BT7" s="37">
        <v>85.24</v>
      </c>
      <c r="BU7" s="37">
        <v>85.5</v>
      </c>
      <c r="BV7" s="37">
        <v>58.53</v>
      </c>
      <c r="BW7" s="37">
        <v>57.93</v>
      </c>
      <c r="BX7" s="37">
        <v>57.03</v>
      </c>
      <c r="BY7" s="37">
        <v>66.73</v>
      </c>
      <c r="BZ7" s="37">
        <v>64.78</v>
      </c>
      <c r="CA7" s="37">
        <v>60.55</v>
      </c>
      <c r="CB7" s="37">
        <v>97.95</v>
      </c>
      <c r="CC7" s="37">
        <v>99.35</v>
      </c>
      <c r="CD7" s="37">
        <v>102.42</v>
      </c>
      <c r="CE7" s="37">
        <v>100.55</v>
      </c>
      <c r="CF7" s="37">
        <v>186.64</v>
      </c>
      <c r="CG7" s="37">
        <v>266.57</v>
      </c>
      <c r="CH7" s="37">
        <v>276.93</v>
      </c>
      <c r="CI7" s="37">
        <v>283.73</v>
      </c>
      <c r="CJ7" s="37">
        <v>241.29</v>
      </c>
      <c r="CK7" s="37">
        <v>250.21</v>
      </c>
      <c r="CL7" s="37">
        <v>269.12</v>
      </c>
      <c r="CM7" s="37">
        <v>97.26</v>
      </c>
      <c r="CN7" s="37">
        <v>98.93</v>
      </c>
      <c r="CO7" s="37">
        <v>97.41</v>
      </c>
      <c r="CP7" s="37">
        <v>97.2</v>
      </c>
      <c r="CQ7" s="37">
        <v>144.5</v>
      </c>
      <c r="CR7" s="37">
        <v>58.06</v>
      </c>
      <c r="CS7" s="37">
        <v>59.08</v>
      </c>
      <c r="CT7" s="37">
        <v>58.25</v>
      </c>
      <c r="CU7" s="37">
        <v>61.94</v>
      </c>
      <c r="CV7" s="37">
        <v>61.79</v>
      </c>
      <c r="CW7" s="37">
        <v>59.35</v>
      </c>
      <c r="CX7" s="37">
        <v>100</v>
      </c>
      <c r="CY7" s="37">
        <v>100</v>
      </c>
      <c r="CZ7" s="37">
        <v>100</v>
      </c>
      <c r="DA7" s="37">
        <v>100</v>
      </c>
      <c r="DB7" s="37">
        <v>100</v>
      </c>
      <c r="DC7" s="37">
        <v>75.790000000000006</v>
      </c>
      <c r="DD7" s="37">
        <v>77.12</v>
      </c>
      <c r="DE7" s="37">
        <v>68.150000000000006</v>
      </c>
      <c r="DF7" s="37">
        <v>94.14</v>
      </c>
      <c r="DG7" s="37">
        <v>92.44</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115</v>
      </c>
      <c r="EF7" s="37" t="s">
        <v>115</v>
      </c>
      <c r="EG7" s="37" t="s">
        <v>115</v>
      </c>
      <c r="EH7" s="37" t="s">
        <v>115</v>
      </c>
      <c r="EI7" s="37" t="s">
        <v>115</v>
      </c>
      <c r="EJ7" s="37" t="s">
        <v>115</v>
      </c>
      <c r="EK7" s="37" t="s">
        <v>115</v>
      </c>
      <c r="EL7" s="37" t="s">
        <v>115</v>
      </c>
      <c r="EM7" s="37" t="s">
        <v>115</v>
      </c>
      <c r="EN7" s="37" t="s">
        <v>115</v>
      </c>
      <c r="EO7" s="37" t="s">
        <v>115</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上野 聖也</cp:lastModifiedBy>
  <cp:lastPrinted>2019-01-22T04:31:59Z</cp:lastPrinted>
  <dcterms:created xsi:type="dcterms:W3CDTF">2018-12-03T09:41:54Z</dcterms:created>
  <dcterms:modified xsi:type="dcterms:W3CDTF">2020-02-21T04:26:13Z</dcterms:modified>
  <cp:category/>
</cp:coreProperties>
</file>