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11420\Desktop\"/>
    </mc:Choice>
  </mc:AlternateContent>
  <workbookProtection workbookAlgorithmName="SHA-512" workbookHashValue="lBwK8lRQEVghQphsctTBO/8O/F1R0e/UF33mP0kolwqnINf2NbtE+t/nqkwqK4o5z6oiloFiKhxENoCkkGs/OA==" workbookSaltValue="ZyH0cublRDJNsx4L6NS4hw==" workbookSpinCount="100000" lockStructure="1"/>
  <bookViews>
    <workbookView xWindow="0" yWindow="0" windowWidth="28800" windowHeight="12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<sst xmlns="http://schemas.openxmlformats.org/spreadsheetml/2006/main" count="237" uniqueCount="124">
  <si>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</si>
  <si>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</si>
  <si>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</si>
  <si>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</si>
  <si>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</si>
  <si>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</si>
  <si>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</si>
  <si>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</si>
  <si>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</si>
  <si>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</si>
  <si>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</si>
  <si>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</si>
  <si>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</si>
  <si>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</si>
  <si>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</si>
  <si>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</si>
  <si>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</si>
  <si>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</si>
  <si>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</si>
  <si>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</si>
  <si>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</si>
  <si>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</si>
  <si>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</si>
  <si>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</si>
  <si>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</si>
  <si>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</si>
  <si>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</si>
  <si>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</si>
  <si>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</si>
  <si>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</si>
  <si>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</si>
  <si>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</si>
  <si>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</si>
  <si>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</si>
  <si>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</si>
  <si>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</si>
  <si>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</si>
  <si>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</si>
  <si>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</si>
  <si>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</si>
  <si>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</si>
  <si>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</si>
  <si>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</si>
  <si>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</si>
  <si>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</si>
  <si>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</si>
  <si>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</si>
  <si>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</si>
  <si>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</si>
  <si>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</si>
  <si>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</si>
  <si>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</si>
  <si>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</si>
  <si>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</si>
  <si>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</si>
  <si>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</si>
  <si>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</si>
  <si>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</si>
  <si>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</si>
  <si>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</si>
  <si>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</si>
  <si>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</si>
  <si>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</si>
  <si>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</si>
  <si>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</si>
  <si>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</si>
  <si>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</si>
  <si>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</si>
  <si>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</si>
  <si>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</si>
  <si>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</si>
  <si>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</si>
  <si>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</si>
  <si>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</si>
  <si>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</si>
  <si>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</si>
  <si>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</si>
  <si>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</si>
  <si>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</si>
  <si>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</si>
  <si>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</si>
  <si>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</si>
  <si>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</si>
  <si>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</si>
  <si>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</si>
  <si>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</si>
  <si>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</si>
  <si>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</si>
  <si>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</si>
  <si>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</si>
  <si>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</si>
  <si>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</si>
  <si>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</si>
  <si>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</si>
  <si>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</si>
  <si>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</si>
  <si>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</si>
  <si>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</si>
  <si>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</si>
  <si>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</si>
  <si>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</si>
  <si>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</si>
  <si>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</si>
  <si>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</si>
  <si>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</si>
  <si>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</si>
  <si>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</si>
  <si>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</si>
  <si>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</si>
  <si>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</si>
  <si>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</si>
  <si>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</si>
  <si>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</si>
  <si>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</si>
  <si>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</si>
  <si>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</si>
  <si>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</si>
  <si>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</si>
  <si>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</si>
  <si>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</si>
  <si>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</si>
  <si>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総費用に地方債償還金を加えた額が総収益でどの程度賄えているかを表す指標。過去5年間において100％を下回り、費用を収益で賄えていません。費用の削減等による経営努力や料金の見直し等を行う必要があります。
④『企業債残高対給水収益比率』‥給水収益に対する企業債残高の割合であり、企業債残高の規模を表す指標。右肩下がりで減少しており、企業債の償還が進んでいるといえます。しかし、施設の老朽化に伴う更新等により、今後は企業債の増加が見込まれます。
⑤『料金回収率』‥給水に係る費用が、どの程度給水収益で賄えているかを表した指標。過去5年間において60％程度であり、給水に係る費用を給水収益で賄えていません。給水人口の減少に伴い料金収入も減少しているため、適切な料金改定が必要と考えられます。
⑥『給水原価』‥有収水量1㎥あたりについて、どれだけの費用がかかっているかを表す指標。類似団体に比べ比較的低費用で安心・安全な水の供給ができています。
⑦『施設利用率』‥配水能力に対する配水量の割合で、施設の利用状況を判断する指標。給水人口の減少による給水量の減少に伴い、低下傾向にあります。施設の適正規模を検討する必要があります。
⑧『有収率』‥施設の稼働が収益につながっているかを判断する指標。過去5年間において類似団体を上回っており、良好であるといえます。</t>
    <rPh sb="99" eb="100">
      <t>ナド</t>
    </rPh>
    <rPh sb="101" eb="102">
      <t>オコナ</t>
    </rPh>
    <rPh sb="213" eb="215">
      <t>コンゴ</t>
    </rPh>
    <rPh sb="223" eb="225">
      <t>ミコ</t>
    </rPh>
    <rPh sb="271" eb="273">
      <t>カコ</t>
    </rPh>
    <rPh sb="274" eb="276">
      <t>ネンカン</t>
    </rPh>
    <rPh sb="491" eb="493">
      <t>ケイコウ</t>
    </rPh>
    <phoneticPr fontId="16"/>
  </si>
  <si>
    <t>③『管路更新率』‥当該年度に更新した管路延長の割合を表す指標。過去5年間において類似団体を下回っています。今後は、老朽管の布設替を含め、計画的に管路の更新をしていく必要があります。</t>
    <rPh sb="53" eb="55">
      <t>コンゴ</t>
    </rPh>
    <phoneticPr fontId="16"/>
  </si>
  <si>
    <t>　簡易水道事業は、平成30年度に水道事業と統合しました。管路や施設等の老朽化による更新費用の増大に対し、給水人口の減少による料金収入の減少が見込まれます。そのため、統合後も引き続き経営状況を分析し、経費削減等経営改善に向けた取り組みを行う必要があります。</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</si>
</sst>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0.42</c:v>
                </c:pt>
                <c:pt idx="1">
                  <c:v>0.53</c:v>
                </c:pt>
                <c:pt idx="2">
                  <c:v>0.46</c:v>
                </c:pt>
                <c:pt idx="3">
                  <c:v>0.13</c:v>
                </c:pt>
                <c:pt idx="4">
                  <c:v>0.35</c:v>
                </c:pt>
              </c:numCache>
            </c:numRef>
          </c:val>
          <c:extLst>
            <c:ext xmlns:c16="http://schemas.microsoft.com/office/drawing/2014/chart" uri="{C3380CC4-5D6E-409C-BE32-E72D297353CC}">
              <c16:uniqueId val="{00000000-44C7-40B2-9F4D-6E34208B8DF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0.55000000000000004</c:v>
                </c:pt>
                <c:pt idx="2">
                  <c:v>0.54</c:v>
                </c:pt>
                <c:pt idx="3">
                  <c:v>0.43</c:v>
                </c:pt>
                <c:pt idx="4">
                  <c:v>0.56000000000000005</c:v>
                </c:pt>
              </c:numCache>
            </c:numRef>
          </c:val>
          <c:smooth val="0"/>
          <c:extLst>
            <c:ext xmlns:c16="http://schemas.microsoft.com/office/drawing/2014/chart" uri="{C3380CC4-5D6E-409C-BE32-E72D297353CC}">
              <c16:uniqueId val="{00000001-44C7-40B2-9F4D-6E34208B8DF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62.62</c:v>
                </c:pt>
                <c:pt idx="1">
                  <c:v>60.66</c:v>
                </c:pt>
                <c:pt idx="2">
                  <c:v>61</c:v>
                </c:pt>
                <c:pt idx="3">
                  <c:v>60.61</c:v>
                </c:pt>
                <c:pt idx="4">
                  <c:v>64.09</c:v>
                </c:pt>
              </c:numCache>
            </c:numRef>
          </c:val>
          <c:extLst>
            <c:ext xmlns:c16="http://schemas.microsoft.com/office/drawing/2014/chart" uri="{C3380CC4-5D6E-409C-BE32-E72D297353CC}">
              <c16:uniqueId val="{00000000-7BDC-4CE1-9090-81543880831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62.01</c:v>
                </c:pt>
                <c:pt idx="1">
                  <c:v>60.68</c:v>
                </c:pt>
                <c:pt idx="2">
                  <c:v>59.87</c:v>
                </c:pt>
                <c:pt idx="3">
                  <c:v>59.59</c:v>
                </c:pt>
                <c:pt idx="4">
                  <c:v>61.79</c:v>
                </c:pt>
              </c:numCache>
            </c:numRef>
          </c:val>
          <c:smooth val="0"/>
          <c:extLst>
            <c:ext xmlns:c16="http://schemas.microsoft.com/office/drawing/2014/chart" uri="{C3380CC4-5D6E-409C-BE32-E72D297353CC}">
              <c16:uniqueId val="{00000001-7BDC-4CE1-9090-81543880831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82.75</c:v>
                </c:pt>
                <c:pt idx="1">
                  <c:v>82.74</c:v>
                </c:pt>
                <c:pt idx="2">
                  <c:v>82.74</c:v>
                </c:pt>
                <c:pt idx="3">
                  <c:v>82.75</c:v>
                </c:pt>
                <c:pt idx="4">
                  <c:v>82.75</c:v>
                </c:pt>
              </c:numCache>
            </c:numRef>
          </c:val>
          <c:extLst>
            <c:ext xmlns:c16="http://schemas.microsoft.com/office/drawing/2014/chart" uri="{C3380CC4-5D6E-409C-BE32-E72D297353CC}">
              <c16:uniqueId val="{00000000-11B0-4EF4-B497-1DB696D67D1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75.8</c:v>
                </c:pt>
                <c:pt idx="1">
                  <c:v>75.760000000000005</c:v>
                </c:pt>
                <c:pt idx="2">
                  <c:v>75.48</c:v>
                </c:pt>
                <c:pt idx="3">
                  <c:v>74.64</c:v>
                </c:pt>
                <c:pt idx="4">
                  <c:v>74.98</c:v>
                </c:pt>
              </c:numCache>
            </c:numRef>
          </c:val>
          <c:smooth val="0"/>
          <c:extLst>
            <c:ext xmlns:c16="http://schemas.microsoft.com/office/drawing/2014/chart" uri="{C3380CC4-5D6E-409C-BE32-E72D297353CC}">
              <c16:uniqueId val="{00000001-11B0-4EF4-B497-1DB696D67D1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67.28</c:v>
                </c:pt>
                <c:pt idx="1">
                  <c:v>69.52</c:v>
                </c:pt>
                <c:pt idx="2">
                  <c:v>68.31</c:v>
                </c:pt>
                <c:pt idx="3">
                  <c:v>69.930000000000007</c:v>
                </c:pt>
                <c:pt idx="4">
                  <c:v>63.93</c:v>
                </c:pt>
              </c:numCache>
            </c:numRef>
          </c:val>
          <c:extLst>
            <c:ext xmlns:c16="http://schemas.microsoft.com/office/drawing/2014/chart" uri="{C3380CC4-5D6E-409C-BE32-E72D297353CC}">
              <c16:uniqueId val="{00000000-39B4-46CC-9436-EB98EE60D5C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77.19</c:v>
                </c:pt>
                <c:pt idx="1">
                  <c:v>77.48</c:v>
                </c:pt>
                <c:pt idx="2">
                  <c:v>76.02</c:v>
                </c:pt>
                <c:pt idx="3">
                  <c:v>77.66</c:v>
                </c:pt>
                <c:pt idx="4">
                  <c:v>74.03</c:v>
                </c:pt>
              </c:numCache>
            </c:numRef>
          </c:val>
          <c:smooth val="0"/>
          <c:extLst>
            <c:ext xmlns:c16="http://schemas.microsoft.com/office/drawing/2014/chart" uri="{C3380CC4-5D6E-409C-BE32-E72D297353CC}">
              <c16:uniqueId val="{00000001-39B4-46CC-9436-EB98EE60D5C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06-4485-8266-D318CE97510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06-4485-8266-D318CE97510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BD-4777-BEF1-FC67051C5F7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BD-4777-BEF1-FC67051C5F7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37-44DA-B91F-D31ED98D37D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37-44DA-B91F-D31ED98D37D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A8-4BDB-B99F-3AB1E5DC8C1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A8-4BDB-B99F-3AB1E5DC8C1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896.48</c:v>
                </c:pt>
                <c:pt idx="1">
                  <c:v>859.21</c:v>
                </c:pt>
                <c:pt idx="2">
                  <c:v>808.56</c:v>
                </c:pt>
                <c:pt idx="3">
                  <c:v>792.82</c:v>
                </c:pt>
                <c:pt idx="4">
                  <c:v>804.47</c:v>
                </c:pt>
              </c:numCache>
            </c:numRef>
          </c:val>
          <c:extLst>
            <c:ext xmlns:c16="http://schemas.microsoft.com/office/drawing/2014/chart" uri="{C3380CC4-5D6E-409C-BE32-E72D297353CC}">
              <c16:uniqueId val="{00000000-0D33-412D-BDD8-14B9BBAEC86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1326.51</c:v>
                </c:pt>
                <c:pt idx="1">
                  <c:v>1285.3599999999999</c:v>
                </c:pt>
                <c:pt idx="2">
                  <c:v>1246.73</c:v>
                </c:pt>
                <c:pt idx="3">
                  <c:v>1281.51</c:v>
                </c:pt>
                <c:pt idx="4">
                  <c:v>1068.53</c:v>
                </c:pt>
              </c:numCache>
            </c:numRef>
          </c:val>
          <c:smooth val="0"/>
          <c:extLst>
            <c:ext xmlns:c16="http://schemas.microsoft.com/office/drawing/2014/chart" uri="{C3380CC4-5D6E-409C-BE32-E72D297353CC}">
              <c16:uniqueId val="{00000001-0D33-412D-BDD8-14B9BBAEC86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59.81</c:v>
                </c:pt>
                <c:pt idx="1">
                  <c:v>60.1</c:v>
                </c:pt>
                <c:pt idx="2">
                  <c:v>61.87</c:v>
                </c:pt>
                <c:pt idx="3">
                  <c:v>63.44</c:v>
                </c:pt>
                <c:pt idx="4">
                  <c:v>58.11</c:v>
                </c:pt>
              </c:numCache>
            </c:numRef>
          </c:val>
          <c:extLst>
            <c:ext xmlns:c16="http://schemas.microsoft.com/office/drawing/2014/chart" uri="{C3380CC4-5D6E-409C-BE32-E72D297353CC}">
              <c16:uniqueId val="{00000000-2CC9-4FF4-B581-0D0232822D6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c:v>
                </c:pt>
                <c:pt idx="1">
                  <c:v>54.45</c:v>
                </c:pt>
                <c:pt idx="2">
                  <c:v>54.33</c:v>
                </c:pt>
                <c:pt idx="3">
                  <c:v>55.02</c:v>
                </c:pt>
                <c:pt idx="4">
                  <c:v>59.33</c:v>
                </c:pt>
              </c:numCache>
            </c:numRef>
          </c:val>
          <c:smooth val="0"/>
          <c:extLst>
            <c:ext xmlns:c16="http://schemas.microsoft.com/office/drawing/2014/chart" uri="{C3380CC4-5D6E-409C-BE32-E72D297353CC}">
              <c16:uniqueId val="{00000001-2CC9-4FF4-B581-0D0232822D6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222.71</c:v>
                </c:pt>
                <c:pt idx="1">
                  <c:v>229.05</c:v>
                </c:pt>
                <c:pt idx="2">
                  <c:v>222.51</c:v>
                </c:pt>
                <c:pt idx="3">
                  <c:v>216.84</c:v>
                </c:pt>
                <c:pt idx="4">
                  <c:v>219.56</c:v>
                </c:pt>
              </c:numCache>
            </c:numRef>
          </c:val>
          <c:extLst>
            <c:ext xmlns:c16="http://schemas.microsoft.com/office/drawing/2014/chart" uri="{C3380CC4-5D6E-409C-BE32-E72D297353CC}">
              <c16:uniqueId val="{00000000-A4A3-46A2-80B6-73993F20CE4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325.14</c:v>
                </c:pt>
                <c:pt idx="1">
                  <c:v>332.75</c:v>
                </c:pt>
                <c:pt idx="2">
                  <c:v>341.05</c:v>
                </c:pt>
                <c:pt idx="3">
                  <c:v>330.62</c:v>
                </c:pt>
                <c:pt idx="4">
                  <c:v>279.67</c:v>
                </c:pt>
              </c:numCache>
            </c:numRef>
          </c:val>
          <c:smooth val="0"/>
          <c:extLst>
            <c:ext xmlns:c16="http://schemas.microsoft.com/office/drawing/2014/chart" uri="{C3380CC4-5D6E-409C-BE32-E72D297353CC}">
              <c16:uniqueId val="{00000001-A4A3-46A2-80B6-73993F20CE4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佐伯市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D1</v>
      </c>
      <c r="X8" s="72"/>
      <c r="Y8" s="72"/>
      <c r="Z8" s="72"/>
      <c r="AA8" s="72"/>
      <c r="AB8" s="72"/>
      <c r="AC8" s="72"/>
      <c r="AD8" s="72" t="str">
        <f>データ!$M$6</f>
        <v>非設置</v>
      </c>
      <c r="AE8" s="72"/>
      <c r="AF8" s="72"/>
      <c r="AG8" s="72"/>
      <c r="AH8" s="72"/>
      <c r="AI8" s="72"/>
      <c r="AJ8" s="72"/>
      <c r="AK8" s="2"/>
      <c r="AL8" s="66">
        <f>データ!$R$6</f>
        <v>72908</v>
      </c>
      <c r="AM8" s="66"/>
      <c r="AN8" s="66"/>
      <c r="AO8" s="66"/>
      <c r="AP8" s="66"/>
      <c r="AQ8" s="66"/>
      <c r="AR8" s="66"/>
      <c r="AS8" s="66"/>
      <c r="AT8" s="65">
        <f>データ!$S$6</f>
        <v>903.11</v>
      </c>
      <c r="AU8" s="65"/>
      <c r="AV8" s="65"/>
      <c r="AW8" s="65"/>
      <c r="AX8" s="65"/>
      <c r="AY8" s="65"/>
      <c r="AZ8" s="65"/>
      <c r="BA8" s="65"/>
      <c r="BB8" s="65">
        <f>データ!$T$6</f>
        <v>80.73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24.64</v>
      </c>
      <c r="Q10" s="65"/>
      <c r="R10" s="65"/>
      <c r="S10" s="65"/>
      <c r="T10" s="65"/>
      <c r="U10" s="65"/>
      <c r="V10" s="65"/>
      <c r="W10" s="66">
        <f>データ!$Q$6</f>
        <v>2480</v>
      </c>
      <c r="X10" s="66"/>
      <c r="Y10" s="66"/>
      <c r="Z10" s="66"/>
      <c r="AA10" s="66"/>
      <c r="AB10" s="66"/>
      <c r="AC10" s="66"/>
      <c r="AD10" s="2"/>
      <c r="AE10" s="2"/>
      <c r="AF10" s="2"/>
      <c r="AG10" s="2"/>
      <c r="AH10" s="2"/>
      <c r="AI10" s="2"/>
      <c r="AJ10" s="2"/>
      <c r="AK10" s="2"/>
      <c r="AL10" s="66">
        <f>データ!$U$6</f>
        <v>17857</v>
      </c>
      <c r="AM10" s="66"/>
      <c r="AN10" s="66"/>
      <c r="AO10" s="66"/>
      <c r="AP10" s="66"/>
      <c r="AQ10" s="66"/>
      <c r="AR10" s="66"/>
      <c r="AS10" s="66"/>
      <c r="AT10" s="65">
        <f>データ!$V$6</f>
        <v>45.2</v>
      </c>
      <c r="AU10" s="65"/>
      <c r="AV10" s="65"/>
      <c r="AW10" s="65"/>
      <c r="AX10" s="65"/>
      <c r="AY10" s="65"/>
      <c r="AZ10" s="65"/>
      <c r="BA10" s="65"/>
      <c r="BB10" s="65">
        <f>データ!$W$6</f>
        <v>395.07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XJpXQiYsv8feRafOK0l+4FpG1zSDj0NA9TB1UL1uA1/Ck//s7bVYhWbyIk6GvGExUtb6lcI/ZaNu7CVkhLT5PQ==" saltValue="5Pfjrd1X/XW/+KrB3F+3K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442054</v>
      </c>
      <c r="D6" s="33">
        <f t="shared" si="3"/>
        <v>47</v>
      </c>
      <c r="E6" s="33">
        <f t="shared" si="3"/>
        <v>1</v>
      </c>
      <c r="F6" s="33">
        <f t="shared" si="3"/>
        <v>0</v>
      </c>
      <c r="G6" s="33">
        <f t="shared" si="3"/>
        <v>0</v>
      </c>
      <c r="H6" s="33" t="str">
        <f t="shared" si="3"/>
        <v>大分県　佐伯市</v>
      </c>
      <c r="I6" s="33" t="str">
        <f t="shared" si="3"/>
        <v>法非適用</v>
      </c>
      <c r="J6" s="33" t="str">
        <f t="shared" si="3"/>
        <v>水道事業</v>
      </c>
      <c r="K6" s="33" t="str">
        <f t="shared" si="3"/>
        <v>簡易水道事業</v>
      </c>
      <c r="L6" s="33" t="str">
        <f t="shared" si="3"/>
        <v>D1</v>
      </c>
      <c r="M6" s="33" t="str">
        <f t="shared" si="3"/>
        <v>非設置</v>
      </c>
      <c r="N6" s="34" t="str">
        <f t="shared" si="3"/>
        <v>-</v>
      </c>
      <c r="O6" s="34" t="str">
        <f t="shared" si="3"/>
        <v>該当数値なし</v>
      </c>
      <c r="P6" s="34">
        <f t="shared" si="3"/>
        <v>24.64</v>
      </c>
      <c r="Q6" s="34">
        <f t="shared" si="3"/>
        <v>2480</v>
      </c>
      <c r="R6" s="34">
        <f t="shared" si="3"/>
        <v>72908</v>
      </c>
      <c r="S6" s="34">
        <f t="shared" si="3"/>
        <v>903.11</v>
      </c>
      <c r="T6" s="34">
        <f t="shared" si="3"/>
        <v>80.73</v>
      </c>
      <c r="U6" s="34">
        <f t="shared" si="3"/>
        <v>17857</v>
      </c>
      <c r="V6" s="34">
        <f t="shared" si="3"/>
        <v>45.2</v>
      </c>
      <c r="W6" s="34">
        <f t="shared" si="3"/>
        <v>395.07</v>
      </c>
      <c r="X6" s="35">
        <f>IF(X7="",NA(),X7)</f>
        <v>67.28</v>
      </c>
      <c r="Y6" s="35">
        <f t="shared" ref="Y6:AG6" si="4">IF(Y7="",NA(),Y7)</f>
        <v>69.52</v>
      </c>
      <c r="Z6" s="35">
        <f t="shared" si="4"/>
        <v>68.31</v>
      </c>
      <c r="AA6" s="35">
        <f t="shared" si="4"/>
        <v>69.930000000000007</v>
      </c>
      <c r="AB6" s="35">
        <f t="shared" si="4"/>
        <v>63.93</v>
      </c>
      <c r="AC6" s="35">
        <f t="shared" si="4"/>
        <v>77.19</v>
      </c>
      <c r="AD6" s="35">
        <f t="shared" si="4"/>
        <v>77.48</v>
      </c>
      <c r="AE6" s="35">
        <f t="shared" si="4"/>
        <v>76.02</v>
      </c>
      <c r="AF6" s="35">
        <f t="shared" si="4"/>
        <v>77.66</v>
      </c>
      <c r="AG6" s="35">
        <f t="shared" si="4"/>
        <v>74.03</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896.48</v>
      </c>
      <c r="BF6" s="35">
        <f t="shared" ref="BF6:BN6" si="7">IF(BF7="",NA(),BF7)</f>
        <v>859.21</v>
      </c>
      <c r="BG6" s="35">
        <f t="shared" si="7"/>
        <v>808.56</v>
      </c>
      <c r="BH6" s="35">
        <f t="shared" si="7"/>
        <v>792.82</v>
      </c>
      <c r="BI6" s="35">
        <f t="shared" si="7"/>
        <v>804.47</v>
      </c>
      <c r="BJ6" s="35">
        <f t="shared" si="7"/>
        <v>1326.51</v>
      </c>
      <c r="BK6" s="35">
        <f t="shared" si="7"/>
        <v>1285.3599999999999</v>
      </c>
      <c r="BL6" s="35">
        <f t="shared" si="7"/>
        <v>1246.73</v>
      </c>
      <c r="BM6" s="35">
        <f t="shared" si="7"/>
        <v>1281.51</v>
      </c>
      <c r="BN6" s="35">
        <f t="shared" si="7"/>
        <v>1068.53</v>
      </c>
      <c r="BO6" s="34" t="str">
        <f>IF(BO7="","",IF(BO7="-","【-】","【"&amp;SUBSTITUTE(TEXT(BO7,"#,##0.00"),"-","△")&amp;"】"))</f>
        <v>【1,141.75】</v>
      </c>
      <c r="BP6" s="35">
        <f>IF(BP7="",NA(),BP7)</f>
        <v>59.81</v>
      </c>
      <c r="BQ6" s="35">
        <f t="shared" ref="BQ6:BY6" si="8">IF(BQ7="",NA(),BQ7)</f>
        <v>60.1</v>
      </c>
      <c r="BR6" s="35">
        <f t="shared" si="8"/>
        <v>61.87</v>
      </c>
      <c r="BS6" s="35">
        <f t="shared" si="8"/>
        <v>63.44</v>
      </c>
      <c r="BT6" s="35">
        <f t="shared" si="8"/>
        <v>58.11</v>
      </c>
      <c r="BU6" s="35">
        <f t="shared" si="8"/>
        <v>54.4</v>
      </c>
      <c r="BV6" s="35">
        <f t="shared" si="8"/>
        <v>54.45</v>
      </c>
      <c r="BW6" s="35">
        <f t="shared" si="8"/>
        <v>54.33</v>
      </c>
      <c r="BX6" s="35">
        <f t="shared" si="8"/>
        <v>55.02</v>
      </c>
      <c r="BY6" s="35">
        <f t="shared" si="8"/>
        <v>59.33</v>
      </c>
      <c r="BZ6" s="34" t="str">
        <f>IF(BZ7="","",IF(BZ7="-","【-】","【"&amp;SUBSTITUTE(TEXT(BZ7,"#,##0.00"),"-","△")&amp;"】"))</f>
        <v>【54.93】</v>
      </c>
      <c r="CA6" s="35">
        <f>IF(CA7="",NA(),CA7)</f>
        <v>222.71</v>
      </c>
      <c r="CB6" s="35">
        <f t="shared" ref="CB6:CJ6" si="9">IF(CB7="",NA(),CB7)</f>
        <v>229.05</v>
      </c>
      <c r="CC6" s="35">
        <f t="shared" si="9"/>
        <v>222.51</v>
      </c>
      <c r="CD6" s="35">
        <f t="shared" si="9"/>
        <v>216.84</v>
      </c>
      <c r="CE6" s="35">
        <f t="shared" si="9"/>
        <v>219.56</v>
      </c>
      <c r="CF6" s="35">
        <f t="shared" si="9"/>
        <v>325.14</v>
      </c>
      <c r="CG6" s="35">
        <f t="shared" si="9"/>
        <v>332.75</v>
      </c>
      <c r="CH6" s="35">
        <f t="shared" si="9"/>
        <v>341.05</v>
      </c>
      <c r="CI6" s="35">
        <f t="shared" si="9"/>
        <v>330.62</v>
      </c>
      <c r="CJ6" s="35">
        <f t="shared" si="9"/>
        <v>279.67</v>
      </c>
      <c r="CK6" s="34" t="str">
        <f>IF(CK7="","",IF(CK7="-","【-】","【"&amp;SUBSTITUTE(TEXT(CK7,"#,##0.00"),"-","△")&amp;"】"))</f>
        <v>【292.18】</v>
      </c>
      <c r="CL6" s="35">
        <f>IF(CL7="",NA(),CL7)</f>
        <v>62.62</v>
      </c>
      <c r="CM6" s="35">
        <f t="shared" ref="CM6:CU6" si="10">IF(CM7="",NA(),CM7)</f>
        <v>60.66</v>
      </c>
      <c r="CN6" s="35">
        <f t="shared" si="10"/>
        <v>61</v>
      </c>
      <c r="CO6" s="35">
        <f t="shared" si="10"/>
        <v>60.61</v>
      </c>
      <c r="CP6" s="35">
        <f t="shared" si="10"/>
        <v>64.09</v>
      </c>
      <c r="CQ6" s="35">
        <f t="shared" si="10"/>
        <v>62.01</v>
      </c>
      <c r="CR6" s="35">
        <f t="shared" si="10"/>
        <v>60.68</v>
      </c>
      <c r="CS6" s="35">
        <f t="shared" si="10"/>
        <v>59.87</v>
      </c>
      <c r="CT6" s="35">
        <f t="shared" si="10"/>
        <v>59.59</v>
      </c>
      <c r="CU6" s="35">
        <f t="shared" si="10"/>
        <v>61.79</v>
      </c>
      <c r="CV6" s="34" t="str">
        <f>IF(CV7="","",IF(CV7="-","【-】","【"&amp;SUBSTITUTE(TEXT(CV7,"#,##0.00"),"-","△")&amp;"】"))</f>
        <v>【56.91】</v>
      </c>
      <c r="CW6" s="35">
        <f>IF(CW7="",NA(),CW7)</f>
        <v>82.75</v>
      </c>
      <c r="CX6" s="35">
        <f t="shared" ref="CX6:DF6" si="11">IF(CX7="",NA(),CX7)</f>
        <v>82.74</v>
      </c>
      <c r="CY6" s="35">
        <f t="shared" si="11"/>
        <v>82.74</v>
      </c>
      <c r="CZ6" s="35">
        <f t="shared" si="11"/>
        <v>82.75</v>
      </c>
      <c r="DA6" s="35">
        <f t="shared" si="11"/>
        <v>82.75</v>
      </c>
      <c r="DB6" s="35">
        <f t="shared" si="11"/>
        <v>75.8</v>
      </c>
      <c r="DC6" s="35">
        <f t="shared" si="11"/>
        <v>75.760000000000005</v>
      </c>
      <c r="DD6" s="35">
        <f t="shared" si="11"/>
        <v>75.48</v>
      </c>
      <c r="DE6" s="35">
        <f t="shared" si="11"/>
        <v>74.64</v>
      </c>
      <c r="DF6" s="35">
        <f t="shared" si="11"/>
        <v>74.98</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0.42</v>
      </c>
      <c r="EE6" s="35">
        <f t="shared" ref="EE6:EM6" si="14">IF(EE7="",NA(),EE7)</f>
        <v>0.53</v>
      </c>
      <c r="EF6" s="35">
        <f t="shared" si="14"/>
        <v>0.46</v>
      </c>
      <c r="EG6" s="35">
        <f t="shared" si="14"/>
        <v>0.13</v>
      </c>
      <c r="EH6" s="35">
        <f t="shared" si="14"/>
        <v>0.35</v>
      </c>
      <c r="EI6" s="35">
        <f t="shared" si="14"/>
        <v>0.64</v>
      </c>
      <c r="EJ6" s="35">
        <f t="shared" si="14"/>
        <v>0.55000000000000004</v>
      </c>
      <c r="EK6" s="35">
        <f t="shared" si="14"/>
        <v>0.54</v>
      </c>
      <c r="EL6" s="35">
        <f t="shared" si="14"/>
        <v>0.43</v>
      </c>
      <c r="EM6" s="35">
        <f t="shared" si="14"/>
        <v>0.56000000000000005</v>
      </c>
      <c r="EN6" s="34" t="str">
        <f>IF(EN7="","",IF(EN7="-","【-】","【"&amp;SUBSTITUTE(TEXT(EN7,"#,##0.00"),"-","△")&amp;"】"))</f>
        <v>【0.72】</v>
      </c>
    </row>
    <row r="7" spans="1:144" s="36" customFormat="1" x14ac:dyDescent="0.15">
      <c r="A7" s="28"/>
      <c r="B7" s="37">
        <v>2017</v>
      </c>
      <c r="C7" s="37">
        <v>442054</v>
      </c>
      <c r="D7" s="37">
        <v>47</v>
      </c>
      <c r="E7" s="37">
        <v>1</v>
      </c>
      <c r="F7" s="37">
        <v>0</v>
      </c>
      <c r="G7" s="37">
        <v>0</v>
      </c>
      <c r="H7" s="37" t="s">
        <v>108</v>
      </c>
      <c r="I7" s="37" t="s">
        <v>109</v>
      </c>
      <c r="J7" s="37" t="s">
        <v>110</v>
      </c>
      <c r="K7" s="37" t="s">
        <v>111</v>
      </c>
      <c r="L7" s="37" t="s">
        <v>112</v>
      </c>
      <c r="M7" s="37" t="s">
        <v>113</v>
      </c>
      <c r="N7" s="38" t="s">
        <v>114</v>
      </c>
      <c r="O7" s="38" t="s">
        <v>115</v>
      </c>
      <c r="P7" s="38">
        <v>24.64</v>
      </c>
      <c r="Q7" s="38">
        <v>2480</v>
      </c>
      <c r="R7" s="38">
        <v>72908</v>
      </c>
      <c r="S7" s="38">
        <v>903.11</v>
      </c>
      <c r="T7" s="38">
        <v>80.73</v>
      </c>
      <c r="U7" s="38">
        <v>17857</v>
      </c>
      <c r="V7" s="38">
        <v>45.2</v>
      </c>
      <c r="W7" s="38">
        <v>395.07</v>
      </c>
      <c r="X7" s="38">
        <v>67.28</v>
      </c>
      <c r="Y7" s="38">
        <v>69.52</v>
      </c>
      <c r="Z7" s="38">
        <v>68.31</v>
      </c>
      <c r="AA7" s="38">
        <v>69.930000000000007</v>
      </c>
      <c r="AB7" s="38">
        <v>63.93</v>
      </c>
      <c r="AC7" s="38">
        <v>77.19</v>
      </c>
      <c r="AD7" s="38">
        <v>77.48</v>
      </c>
      <c r="AE7" s="38">
        <v>76.02</v>
      </c>
      <c r="AF7" s="38">
        <v>77.66</v>
      </c>
      <c r="AG7" s="38">
        <v>74.03</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896.48</v>
      </c>
      <c r="BF7" s="38">
        <v>859.21</v>
      </c>
      <c r="BG7" s="38">
        <v>808.56</v>
      </c>
      <c r="BH7" s="38">
        <v>792.82</v>
      </c>
      <c r="BI7" s="38">
        <v>804.47</v>
      </c>
      <c r="BJ7" s="38">
        <v>1326.51</v>
      </c>
      <c r="BK7" s="38">
        <v>1285.3599999999999</v>
      </c>
      <c r="BL7" s="38">
        <v>1246.73</v>
      </c>
      <c r="BM7" s="38">
        <v>1281.51</v>
      </c>
      <c r="BN7" s="38">
        <v>1068.53</v>
      </c>
      <c r="BO7" s="38">
        <v>1141.75</v>
      </c>
      <c r="BP7" s="38">
        <v>59.81</v>
      </c>
      <c r="BQ7" s="38">
        <v>60.1</v>
      </c>
      <c r="BR7" s="38">
        <v>61.87</v>
      </c>
      <c r="BS7" s="38">
        <v>63.44</v>
      </c>
      <c r="BT7" s="38">
        <v>58.11</v>
      </c>
      <c r="BU7" s="38">
        <v>54.4</v>
      </c>
      <c r="BV7" s="38">
        <v>54.45</v>
      </c>
      <c r="BW7" s="38">
        <v>54.33</v>
      </c>
      <c r="BX7" s="38">
        <v>55.02</v>
      </c>
      <c r="BY7" s="38">
        <v>59.33</v>
      </c>
      <c r="BZ7" s="38">
        <v>54.93</v>
      </c>
      <c r="CA7" s="38">
        <v>222.71</v>
      </c>
      <c r="CB7" s="38">
        <v>229.05</v>
      </c>
      <c r="CC7" s="38">
        <v>222.51</v>
      </c>
      <c r="CD7" s="38">
        <v>216.84</v>
      </c>
      <c r="CE7" s="38">
        <v>219.56</v>
      </c>
      <c r="CF7" s="38">
        <v>325.14</v>
      </c>
      <c r="CG7" s="38">
        <v>332.75</v>
      </c>
      <c r="CH7" s="38">
        <v>341.05</v>
      </c>
      <c r="CI7" s="38">
        <v>330.62</v>
      </c>
      <c r="CJ7" s="38">
        <v>279.67</v>
      </c>
      <c r="CK7" s="38">
        <v>292.18</v>
      </c>
      <c r="CL7" s="38">
        <v>62.62</v>
      </c>
      <c r="CM7" s="38">
        <v>60.66</v>
      </c>
      <c r="CN7" s="38">
        <v>61</v>
      </c>
      <c r="CO7" s="38">
        <v>60.61</v>
      </c>
      <c r="CP7" s="38">
        <v>64.09</v>
      </c>
      <c r="CQ7" s="38">
        <v>62.01</v>
      </c>
      <c r="CR7" s="38">
        <v>60.68</v>
      </c>
      <c r="CS7" s="38">
        <v>59.87</v>
      </c>
      <c r="CT7" s="38">
        <v>59.59</v>
      </c>
      <c r="CU7" s="38">
        <v>61.79</v>
      </c>
      <c r="CV7" s="38">
        <v>56.91</v>
      </c>
      <c r="CW7" s="38">
        <v>82.75</v>
      </c>
      <c r="CX7" s="38">
        <v>82.74</v>
      </c>
      <c r="CY7" s="38">
        <v>82.74</v>
      </c>
      <c r="CZ7" s="38">
        <v>82.75</v>
      </c>
      <c r="DA7" s="38">
        <v>82.75</v>
      </c>
      <c r="DB7" s="38">
        <v>75.8</v>
      </c>
      <c r="DC7" s="38">
        <v>75.760000000000005</v>
      </c>
      <c r="DD7" s="38">
        <v>75.48</v>
      </c>
      <c r="DE7" s="38">
        <v>74.64</v>
      </c>
      <c r="DF7" s="38">
        <v>74.98</v>
      </c>
      <c r="DG7" s="38">
        <v>74.25</v>
      </c>
      <c r="DH7" s="38"/>
      <c r="DI7" s="38"/>
      <c r="DJ7" s="38"/>
      <c r="DK7" s="38"/>
      <c r="DL7" s="38"/>
      <c r="DM7" s="38"/>
      <c r="DN7" s="38"/>
      <c r="DO7" s="38"/>
      <c r="DP7" s="38"/>
      <c r="DQ7" s="38"/>
      <c r="DR7" s="38"/>
      <c r="DS7" s="38"/>
      <c r="DT7" s="38"/>
      <c r="DU7" s="38"/>
      <c r="DV7" s="38"/>
      <c r="DW7" s="38"/>
      <c r="DX7" s="38"/>
      <c r="DY7" s="38"/>
      <c r="DZ7" s="38"/>
      <c r="EA7" s="38"/>
      <c r="EB7" s="38"/>
      <c r="EC7" s="38"/>
      <c r="ED7" s="38">
        <v>0.42</v>
      </c>
      <c r="EE7" s="38">
        <v>0.53</v>
      </c>
      <c r="EF7" s="38">
        <v>0.46</v>
      </c>
      <c r="EG7" s="38">
        <v>0.13</v>
      </c>
      <c r="EH7" s="38">
        <v>0.35</v>
      </c>
      <c r="EI7" s="38">
        <v>0.64</v>
      </c>
      <c r="EJ7" s="38">
        <v>0.55000000000000004</v>
      </c>
      <c r="EK7" s="38">
        <v>0.54</v>
      </c>
      <c r="EL7" s="38">
        <v>0.43</v>
      </c>
      <c r="EM7" s="38">
        <v>0.56000000000000005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上野 聖也</cp:lastModifiedBy>
  <cp:lastPrinted>2019-01-23T00:47:22Z</cp:lastPrinted>
  <dcterms:created xsi:type="dcterms:W3CDTF">2018-12-03T08:46:06Z</dcterms:created>
  <dcterms:modified xsi:type="dcterms:W3CDTF">2020-02-21T04:27:25Z</dcterms:modified>
  <cp:category/>
</cp:coreProperties>
</file>