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YEffJeMUlQsAmxudYNauulcwu03AyYFwL8/AXGsvOf4U8fBo0HLdxG9voBuhlLgJ0AlGRzTlqLUnxzxPXAq+eQ==" workbookSaltValue="3VY4aT8COUaOC5bMyDwED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<sst xmlns="http://schemas.openxmlformats.org/spreadsheetml/2006/main" count="232" uniqueCount="120">
  <si>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</si>
  <si>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</si>
  <si>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</si>
  <si>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</si>
  <si>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</si>
  <si>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</si>
  <si>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</si>
  <si>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</si>
  <si>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</si>
  <si>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</si>
  <si>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</si>
  <si>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</si>
  <si>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</si>
  <si>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</si>
  <si>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</si>
  <si>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</si>
  <si>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</si>
  <si>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</si>
  <si>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</si>
  <si>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</si>
  <si>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</si>
  <si>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</si>
  <si>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</si>
  <si>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</si>
  <si>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</si>
  <si>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</si>
  <si>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</si>
  <si>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</si>
  <si>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</si>
  <si>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</si>
  <si>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</si>
  <si>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</si>
  <si>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</si>
  <si>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</si>
  <si>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</si>
  <si>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</si>
  <si>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</si>
  <si>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</si>
  <si>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</si>
  <si>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</si>
  <si>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</si>
  <si>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</si>
  <si>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</si>
  <si>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</si>
  <si>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</si>
  <si>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</si>
  <si>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</si>
  <si>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</si>
  <si>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</si>
  <si>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</si>
  <si>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</si>
  <si>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</si>
  <si>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</si>
  <si>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</si>
  <si>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</si>
  <si>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</si>
  <si>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</si>
  <si>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</si>
  <si>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</si>
  <si>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</si>
  <si>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</si>
  <si>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</si>
  <si>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</si>
  <si>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</si>
  <si>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</si>
  <si>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</si>
  <si>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</si>
  <si>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</si>
  <si>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</si>
  <si>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</si>
  <si>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</si>
  <si>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</si>
  <si>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</si>
  <si>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</si>
  <si>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</si>
  <si>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</si>
  <si>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</si>
  <si>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</si>
  <si>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</si>
  <si>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</si>
  <si>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</si>
  <si>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</si>
  <si>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</si>
  <si>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</si>
  <si>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</si>
  <si>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</si>
  <si>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</si>
  <si>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</si>
  <si>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</si>
  <si>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</si>
  <si>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</si>
  <si>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</si>
  <si>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</si>
  <si>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</si>
  <si>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</si>
  <si>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</si>
  <si>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</si>
  <si>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</si>
  <si>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</si>
  <si>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</si>
  <si>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</si>
  <si>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</si>
  <si>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</si>
  <si>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</si>
  <si>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</si>
  <si>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</si>
  <si>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</si>
  <si>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</si>
  <si>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</si>
  <si>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</si>
  <si>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</si>
  <si>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</si>
  <si>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</si>
  <si>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</si>
  <si>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</si>
  <si>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</si>
  <si>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</si>
  <si>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①『経常収支比率』‥経常費用が経常収益でどの程度賄われているかを示す指標。過去5年間において100％を上回り、良好です。
③『流動比率』‥流動負債に対する流動資産の割合で短期債務に対する支払能力を表す指標。過去5年間において100％を上回り、良好です。H26年度に比率が大きく低下しているのは、公営企業会計制度の変更により流動負債に企業債や引当金を計上したほか、現金等の流動資産が減少したことが原因です。
④『企業債残高対給水収益比率』‥給水収益に対する企業債残高の割合であり、企業債残高の規模を表す指標。緩やかではありますが右肩下がりで減少しており、企業債の償還が進んでいるといえます。
⑤『料金回収率』‥給水に係る費用が、どの程度給水収益で賄えているかを表した指標。過去5年間において100％を上回っていることから、給水に係る費用を給水収益で賄えているといえます。
⑥『給水原価』‥有収水量1㎥あたりについて、どれだけの費用がかかっているかを表す指標。過去5年間において類似団体を下回り、比較的低費用で安心・安全な水の供給ができています。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69" eb="71">
      <t>リュウドウ</t>
    </rPh>
    <rPh sb="71" eb="73">
      <t>フサイ</t>
    </rPh>
    <rPh sb="74" eb="75">
      <t>タイ</t>
    </rPh>
    <rPh sb="77" eb="79">
      <t>リュウドウ</t>
    </rPh>
    <rPh sb="79" eb="81">
      <t>シサン</t>
    </rPh>
    <rPh sb="82" eb="84">
      <t>ワリアイ</t>
    </rPh>
    <rPh sb="85" eb="87">
      <t>タンキ</t>
    </rPh>
    <rPh sb="87" eb="89">
      <t>サイム</t>
    </rPh>
    <rPh sb="90" eb="91">
      <t>タイ</t>
    </rPh>
    <rPh sb="93" eb="95">
      <t>シハラ</t>
    </rPh>
    <rPh sb="95" eb="97">
      <t>ノウリョク</t>
    </rPh>
    <rPh sb="98" eb="99">
      <t>アラワ</t>
    </rPh>
    <rPh sb="100" eb="102">
      <t>シヒョウ</t>
    </rPh>
    <rPh sb="103" eb="105">
      <t>カコ</t>
    </rPh>
    <rPh sb="183" eb="184">
      <t>トウ</t>
    </rPh>
    <rPh sb="197" eb="199">
      <t>ゲンイン</t>
    </rPh>
    <rPh sb="219" eb="221">
      <t>キュウスイ</t>
    </rPh>
    <rPh sb="221" eb="223">
      <t>シュウエキ</t>
    </rPh>
    <rPh sb="224" eb="225">
      <t>タイ</t>
    </rPh>
    <rPh sb="227" eb="229">
      <t>キギョウ</t>
    </rPh>
    <rPh sb="229" eb="230">
      <t>サイ</t>
    </rPh>
    <rPh sb="230" eb="232">
      <t>ザンダカ</t>
    </rPh>
    <rPh sb="233" eb="235">
      <t>ワリアイ</t>
    </rPh>
    <rPh sb="239" eb="241">
      <t>キギョウ</t>
    </rPh>
    <rPh sb="241" eb="242">
      <t>サイ</t>
    </rPh>
    <rPh sb="242" eb="244">
      <t>ザンダカ</t>
    </rPh>
    <rPh sb="245" eb="247">
      <t>キボ</t>
    </rPh>
    <rPh sb="248" eb="249">
      <t>アラワ</t>
    </rPh>
    <rPh sb="250" eb="252">
      <t>シヒョウ</t>
    </rPh>
    <rPh sb="304" eb="306">
      <t>キュウスイ</t>
    </rPh>
    <rPh sb="307" eb="308">
      <t>カカ</t>
    </rPh>
    <rPh sb="309" eb="311">
      <t>ヒヨウ</t>
    </rPh>
    <rPh sb="315" eb="317">
      <t>テイド</t>
    </rPh>
    <rPh sb="317" eb="319">
      <t>キュウスイ</t>
    </rPh>
    <rPh sb="319" eb="321">
      <t>シュウエキ</t>
    </rPh>
    <rPh sb="322" eb="323">
      <t>マカナ</t>
    </rPh>
    <rPh sb="329" eb="330">
      <t>アラワ</t>
    </rPh>
    <rPh sb="332" eb="334">
      <t>シヒョウ</t>
    </rPh>
    <rPh sb="393" eb="394">
      <t>ユウ</t>
    </rPh>
    <rPh sb="394" eb="395">
      <t>シュウ</t>
    </rPh>
    <rPh sb="395" eb="397">
      <t>スイリョウ</t>
    </rPh>
    <rPh sb="412" eb="414">
      <t>ヒヨウ</t>
    </rPh>
    <rPh sb="423" eb="424">
      <t>アラワ</t>
    </rPh>
    <rPh sb="425" eb="427">
      <t>シヒョウ</t>
    </rPh>
    <rPh sb="481" eb="483">
      <t>ハイスイ</t>
    </rPh>
    <rPh sb="483" eb="485">
      <t>ノウリョク</t>
    </rPh>
    <rPh sb="486" eb="487">
      <t>タイ</t>
    </rPh>
    <rPh sb="489" eb="491">
      <t>ハイスイ</t>
    </rPh>
    <rPh sb="491" eb="492">
      <t>リョウ</t>
    </rPh>
    <rPh sb="493" eb="495">
      <t>ワリアイ</t>
    </rPh>
    <rPh sb="497" eb="499">
      <t>シセツ</t>
    </rPh>
    <rPh sb="500" eb="502">
      <t>リヨウ</t>
    </rPh>
    <rPh sb="502" eb="504">
      <t>ジョウキョウ</t>
    </rPh>
    <rPh sb="505" eb="507">
      <t>ハンダン</t>
    </rPh>
    <rPh sb="509" eb="511">
      <t>シヒョウ</t>
    </rPh>
    <rPh sb="556" eb="558">
      <t>シセツ</t>
    </rPh>
    <rPh sb="559" eb="561">
      <t>カドウ</t>
    </rPh>
    <rPh sb="562" eb="564">
      <t>シュウエキ</t>
    </rPh>
    <rPh sb="574" eb="576">
      <t>ハンダン</t>
    </rPh>
    <rPh sb="578" eb="580">
      <t>シヒョウ</t>
    </rPh>
    <phoneticPr fontId="4"/>
  </si>
  <si>
    <t>①『有形固定資産減価償却率』‥有形固定資産のうち償却対象資産の減価償却がどの程度進んでいるかを表す指標。過去5年間においていずれも類似団体を下回っていますが、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113" eb="115">
      <t>コンゴ</t>
    </rPh>
    <rPh sb="117" eb="120">
      <t>ケイカクテキ</t>
    </rPh>
    <rPh sb="121" eb="123">
      <t>コウシン</t>
    </rPh>
    <rPh sb="127" eb="129">
      <t>ヒツヨウ</t>
    </rPh>
    <rPh sb="146" eb="148">
      <t>ホウテイ</t>
    </rPh>
    <rPh sb="148" eb="150">
      <t>タイヨウ</t>
    </rPh>
    <rPh sb="150" eb="152">
      <t>ネンスウ</t>
    </rPh>
    <rPh sb="153" eb="154">
      <t>コ</t>
    </rPh>
    <rPh sb="156" eb="158">
      <t>カンロ</t>
    </rPh>
    <rPh sb="158" eb="160">
      <t>エンチョウ</t>
    </rPh>
    <rPh sb="161" eb="163">
      <t>ワリアイ</t>
    </rPh>
    <rPh sb="164" eb="165">
      <t>アラワ</t>
    </rPh>
    <rPh sb="166" eb="168">
      <t>シヒョウ</t>
    </rPh>
    <rPh sb="253" eb="255">
      <t>トウガイ</t>
    </rPh>
    <rPh sb="255" eb="257">
      <t>ネンド</t>
    </rPh>
    <rPh sb="258" eb="260">
      <t>コウシン</t>
    </rPh>
    <rPh sb="262" eb="264">
      <t>カンロ</t>
    </rPh>
    <rPh sb="264" eb="266">
      <t>エンチョウ</t>
    </rPh>
    <rPh sb="267" eb="269">
      <t>ワリアイ</t>
    </rPh>
    <rPh sb="270" eb="271">
      <t>アラワ</t>
    </rPh>
    <rPh sb="272" eb="274">
      <t>シヒョウ</t>
    </rPh>
    <phoneticPr fontId="4"/>
  </si>
  <si>
    <t>　経営の健全性・効率性については、類似団体と比較しても数値は良好であり、健全な経営ができていると判断できます。しかし、類似団体と比べて施設利用率は高いが有収率が低いため、収益性を高めるためにも原因の特定を行い、施設の改善を図る必要があります。
　また、給水収益の減少傾向や簡易水道事業との統合による維持管理費等の費用の増加が見込まれ、今後の収支の悪化は免れないと考えられます。そのため、今後、費用の削減等による経営努力や料金等の見直しに着手する必要が見込まれ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59" eb="61">
      <t>ルイジ</t>
    </rPh>
    <rPh sb="61" eb="63">
      <t>ダンタイ</t>
    </rPh>
    <rPh sb="64" eb="65">
      <t>クラ</t>
    </rPh>
    <rPh sb="78" eb="79">
      <t>リツ</t>
    </rPh>
    <rPh sb="225" eb="227">
      <t>ミコ</t>
    </rPh>
    <rPh sb="279" eb="281">
      <t>ホウテイ</t>
    </rPh>
    <rPh sb="281" eb="283">
      <t>タイヨウ</t>
    </rPh>
    <rPh sb="283" eb="285">
      <t>ネンスウ</t>
    </rPh>
    <rPh sb="286" eb="288">
      <t>ケイカ</t>
    </rPh>
    <rPh sb="291" eb="292">
      <t>カン</t>
    </rPh>
    <rPh sb="293" eb="296">
      <t>タイキュウセイ</t>
    </rPh>
    <rPh sb="297" eb="299">
      <t>コウジョウ</t>
    </rPh>
    <rPh sb="305" eb="307">
      <t>コウシン</t>
    </rPh>
    <rPh sb="308" eb="310">
      <t>ヒツヨウ</t>
    </rPh>
    <rPh sb="311" eb="313">
      <t>カンロ</t>
    </rPh>
    <rPh sb="314" eb="316">
      <t>ミキワ</t>
    </rPh>
    <rPh sb="345" eb="3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</si>
</sst>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0.28000000000000003</c:v>
                </c:pt>
                <c:pt idx="2">
                  <c:v>0.89</c:v>
                </c:pt>
                <c:pt idx="3">
                  <c:v>0.59</c:v>
                </c:pt>
                <c:pt idx="4">
                  <c:v>1.1599999999999999</c:v>
                </c:pt>
              </c:numCache>
            </c:numRef>
          </c:val>
          <c:extLst>
            <c:ext xmlns:c16="http://schemas.microsoft.com/office/drawing/2014/chart" uri="{C3380CC4-5D6E-409C-BE32-E72D297353CC}">
              <c16:uniqueId val="{00000000-500B-4757-BD20-60095BECE3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500B-4757-BD20-60095BECE3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82.83</c:v>
                </c:pt>
                <c:pt idx="1">
                  <c:v>82.42</c:v>
                </c:pt>
                <c:pt idx="2">
                  <c:v>77.48</c:v>
                </c:pt>
                <c:pt idx="3">
                  <c:v>78.989999999999995</c:v>
                </c:pt>
                <c:pt idx="4">
                  <c:v>81.63</c:v>
                </c:pt>
              </c:numCache>
            </c:numRef>
          </c:val>
          <c:extLst>
            <c:ext xmlns:c16="http://schemas.microsoft.com/office/drawing/2014/chart" uri="{C3380CC4-5D6E-409C-BE32-E72D297353CC}">
              <c16:uniqueId val="{00000000-5FC4-421D-8D1C-F6290BBD9C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5FC4-421D-8D1C-F6290BBD9C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80.209999999999994</c:v>
                </c:pt>
                <c:pt idx="1">
                  <c:v>79.52</c:v>
                </c:pt>
                <c:pt idx="2">
                  <c:v>83.15</c:v>
                </c:pt>
                <c:pt idx="3">
                  <c:v>82.04</c:v>
                </c:pt>
                <c:pt idx="4">
                  <c:v>78.489999999999995</c:v>
                </c:pt>
              </c:numCache>
            </c:numRef>
          </c:val>
          <c:extLst>
            <c:ext xmlns:c16="http://schemas.microsoft.com/office/drawing/2014/chart" uri="{C3380CC4-5D6E-409C-BE32-E72D297353CC}">
              <c16:uniqueId val="{00000000-5679-4331-8BAB-4CB24ABFC5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5679-4331-8BAB-4CB24ABFC5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108.96</c:v>
                </c:pt>
                <c:pt idx="1">
                  <c:v>106.77</c:v>
                </c:pt>
                <c:pt idx="2">
                  <c:v>109.42</c:v>
                </c:pt>
                <c:pt idx="3">
                  <c:v>109.17</c:v>
                </c:pt>
                <c:pt idx="4">
                  <c:v>106.49</c:v>
                </c:pt>
              </c:numCache>
            </c:numRef>
          </c:val>
          <c:extLst>
            <c:ext xmlns:c16="http://schemas.microsoft.com/office/drawing/2014/chart" uri="{C3380CC4-5D6E-409C-BE32-E72D297353CC}">
              <c16:uniqueId val="{00000000-4CFB-42DD-94CA-18D1388EC8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4CFB-42DD-94CA-18D1388EC8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33.96</c:v>
                </c:pt>
                <c:pt idx="1">
                  <c:v>43.31</c:v>
                </c:pt>
                <c:pt idx="2">
                  <c:v>44.24</c:v>
                </c:pt>
                <c:pt idx="3">
                  <c:v>45.64</c:v>
                </c:pt>
                <c:pt idx="4">
                  <c:v>46.49</c:v>
                </c:pt>
              </c:numCache>
            </c:numRef>
          </c:val>
          <c:extLst>
            <c:ext xmlns:c16="http://schemas.microsoft.com/office/drawing/2014/chart" uri="{C3380CC4-5D6E-409C-BE32-E72D297353CC}">
              <c16:uniqueId val="{00000000-9239-4480-B170-98A2E95045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239-4480-B170-98A2E95045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17.649999999999999</c:v>
                </c:pt>
                <c:pt idx="1">
                  <c:v>18.48</c:v>
                </c:pt>
                <c:pt idx="2">
                  <c:v>17.989999999999998</c:v>
                </c:pt>
                <c:pt idx="3">
                  <c:v>16.920000000000002</c:v>
                </c:pt>
                <c:pt idx="4">
                  <c:v>25.94</c:v>
                </c:pt>
              </c:numCache>
            </c:numRef>
          </c:val>
          <c:extLst>
            <c:ext xmlns:c16="http://schemas.microsoft.com/office/drawing/2014/chart" uri="{C3380CC4-5D6E-409C-BE32-E72D297353CC}">
              <c16:uniqueId val="{00000000-144D-4FC3-9B8A-FB31C6C631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144D-4FC3-9B8A-FB31C6C631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A-406B-8DFA-B01D06D266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58AA-406B-8DFA-B01D06D266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564.27</c:v>
                </c:pt>
                <c:pt idx="1">
                  <c:v>177.24</c:v>
                </c:pt>
                <c:pt idx="2">
                  <c:v>179.6</c:v>
                </c:pt>
                <c:pt idx="3">
                  <c:v>182.66</c:v>
                </c:pt>
                <c:pt idx="4">
                  <c:v>180.95</c:v>
                </c:pt>
              </c:numCache>
            </c:numRef>
          </c:val>
          <c:extLst>
            <c:ext xmlns:c16="http://schemas.microsoft.com/office/drawing/2014/chart" uri="{C3380CC4-5D6E-409C-BE32-E72D297353CC}">
              <c16:uniqueId val="{00000000-32C4-4DB1-B5AB-8176A4FA75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32C4-4DB1-B5AB-8176A4FA75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503.48</c:v>
                </c:pt>
                <c:pt idx="1">
                  <c:v>498.28</c:v>
                </c:pt>
                <c:pt idx="2">
                  <c:v>502.68</c:v>
                </c:pt>
                <c:pt idx="3">
                  <c:v>492.16</c:v>
                </c:pt>
                <c:pt idx="4">
                  <c:v>484.84</c:v>
                </c:pt>
              </c:numCache>
            </c:numRef>
          </c:val>
          <c:extLst>
            <c:ext xmlns:c16="http://schemas.microsoft.com/office/drawing/2014/chart" uri="{C3380CC4-5D6E-409C-BE32-E72D297353CC}">
              <c16:uniqueId val="{00000000-E47A-405F-A11B-F989F1A68D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E47A-405F-A11B-F989F1A68D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101.66</c:v>
                </c:pt>
                <c:pt idx="1">
                  <c:v>103.33</c:v>
                </c:pt>
                <c:pt idx="2">
                  <c:v>104.33</c:v>
                </c:pt>
                <c:pt idx="3">
                  <c:v>104.3</c:v>
                </c:pt>
                <c:pt idx="4">
                  <c:v>101.59</c:v>
                </c:pt>
              </c:numCache>
            </c:numRef>
          </c:val>
          <c:extLst>
            <c:ext xmlns:c16="http://schemas.microsoft.com/office/drawing/2014/chart" uri="{C3380CC4-5D6E-409C-BE32-E72D297353CC}">
              <c16:uniqueId val="{00000000-5236-4558-B69D-12521B817C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5236-4558-B69D-12521B817C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123.67</c:v>
                </c:pt>
                <c:pt idx="1">
                  <c:v>121.49</c:v>
                </c:pt>
                <c:pt idx="2">
                  <c:v>120.29</c:v>
                </c:pt>
                <c:pt idx="3">
                  <c:v>120.38</c:v>
                </c:pt>
                <c:pt idx="4">
                  <c:v>124</c:v>
                </c:pt>
              </c:numCache>
            </c:numRef>
          </c:val>
          <c:extLst>
            <c:ext xmlns:c16="http://schemas.microsoft.com/office/drawing/2014/chart" uri="{C3380CC4-5D6E-409C-BE32-E72D297353CC}">
              <c16:uniqueId val="{00000000-9231-4F91-A875-BD2369E875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9231-4F91-A875-BD2369E875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72908</v>
      </c>
      <c r="AM8" s="59"/>
      <c r="AN8" s="59"/>
      <c r="AO8" s="59"/>
      <c r="AP8" s="59"/>
      <c r="AQ8" s="59"/>
      <c r="AR8" s="59"/>
      <c r="AS8" s="59"/>
      <c r="AT8" s="50">
        <f>データ!$S$6</f>
        <v>903.11</v>
      </c>
      <c r="AU8" s="51"/>
      <c r="AV8" s="51"/>
      <c r="AW8" s="51"/>
      <c r="AX8" s="51"/>
      <c r="AY8" s="51"/>
      <c r="AZ8" s="51"/>
      <c r="BA8" s="51"/>
      <c r="BB8" s="52">
        <f>データ!$T$6</f>
        <v>80.73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56.03</v>
      </c>
      <c r="J10" s="51"/>
      <c r="K10" s="51"/>
      <c r="L10" s="51"/>
      <c r="M10" s="51"/>
      <c r="N10" s="51"/>
      <c r="O10" s="62"/>
      <c r="P10" s="52">
        <f>データ!$P$6</f>
        <v>74.349999999999994</v>
      </c>
      <c r="Q10" s="52"/>
      <c r="R10" s="52"/>
      <c r="S10" s="52"/>
      <c r="T10" s="52"/>
      <c r="U10" s="52"/>
      <c r="V10" s="52"/>
      <c r="W10" s="59">
        <f>データ!$Q$6</f>
        <v>2480</v>
      </c>
      <c r="X10" s="59"/>
      <c r="Y10" s="59"/>
      <c r="Z10" s="59"/>
      <c r="AA10" s="59"/>
      <c r="AB10" s="59"/>
      <c r="AC10" s="59"/>
      <c r="AD10" s="2"/>
      <c r="AE10" s="2"/>
      <c r="AF10" s="2"/>
      <c r="AG10" s="2"/>
      <c r="AH10" s="4"/>
      <c r="AI10" s="4"/>
      <c r="AJ10" s="4"/>
      <c r="AK10" s="4"/>
      <c r="AL10" s="59">
        <f>データ!$U$6</f>
        <v>53876</v>
      </c>
      <c r="AM10" s="59"/>
      <c r="AN10" s="59"/>
      <c r="AO10" s="59"/>
      <c r="AP10" s="59"/>
      <c r="AQ10" s="59"/>
      <c r="AR10" s="59"/>
      <c r="AS10" s="59"/>
      <c r="AT10" s="50">
        <f>データ!$V$6</f>
        <v>108.03</v>
      </c>
      <c r="AU10" s="51"/>
      <c r="AV10" s="51"/>
      <c r="AW10" s="51"/>
      <c r="AX10" s="51"/>
      <c r="AY10" s="51"/>
      <c r="AZ10" s="51"/>
      <c r="BA10" s="51"/>
      <c r="BB10" s="52">
        <f>データ!$W$6</f>
        <v>498.71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6zwxaWkPnP8cJ3UDsL/wwnoyDImvCkIbcS6fslJllqH/EgyHPbpTmCTZDQ2x/f31D+mr6BjuhYQc/ICSjQUyg==" saltValue="GPVfOFuh4TZQIJdK/d6yk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442054</v>
      </c>
      <c r="D6" s="33">
        <f t="shared" si="3"/>
        <v>46</v>
      </c>
      <c r="E6" s="33">
        <f t="shared" si="3"/>
        <v>1</v>
      </c>
      <c r="F6" s="33">
        <f t="shared" si="3"/>
        <v>0</v>
      </c>
      <c r="G6" s="33">
        <f t="shared" si="3"/>
        <v>1</v>
      </c>
      <c r="H6" s="33" t="str">
        <f t="shared" si="3"/>
        <v>大分県　佐伯市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56.03</v>
      </c>
      <c r="P6" s="34">
        <f t="shared" si="3"/>
        <v>74.349999999999994</v>
      </c>
      <c r="Q6" s="34">
        <f t="shared" si="3"/>
        <v>2480</v>
      </c>
      <c r="R6" s="34">
        <f t="shared" si="3"/>
        <v>72908</v>
      </c>
      <c r="S6" s="34">
        <f t="shared" si="3"/>
        <v>903.11</v>
      </c>
      <c r="T6" s="34">
        <f t="shared" si="3"/>
        <v>80.73</v>
      </c>
      <c r="U6" s="34">
        <f t="shared" si="3"/>
        <v>53876</v>
      </c>
      <c r="V6" s="34">
        <f t="shared" si="3"/>
        <v>108.03</v>
      </c>
      <c r="W6" s="34">
        <f t="shared" si="3"/>
        <v>498.71</v>
      </c>
      <c r="X6" s="35">
        <f>IF(X7="",NA(),X7)</f>
        <v>108.96</v>
      </c>
      <c r="Y6" s="35">
        <f t="shared" ref="Y6:AG6" si="4">IF(Y7="",NA(),Y7)</f>
        <v>106.77</v>
      </c>
      <c r="Z6" s="35">
        <f t="shared" si="4"/>
        <v>109.42</v>
      </c>
      <c r="AA6" s="35">
        <f t="shared" si="4"/>
        <v>109.17</v>
      </c>
      <c r="AB6" s="35">
        <f t="shared" si="4"/>
        <v>106.49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564.27</v>
      </c>
      <c r="AU6" s="35">
        <f t="shared" ref="AU6:BC6" si="6">IF(AU7="",NA(),AU7)</f>
        <v>177.24</v>
      </c>
      <c r="AV6" s="35">
        <f t="shared" si="6"/>
        <v>179.6</v>
      </c>
      <c r="AW6" s="35">
        <f t="shared" si="6"/>
        <v>182.66</v>
      </c>
      <c r="AX6" s="35">
        <f t="shared" si="6"/>
        <v>180.95</v>
      </c>
      <c r="AY6" s="35">
        <f t="shared" si="6"/>
        <v>739.59</v>
      </c>
      <c r="AZ6" s="35">
        <f t="shared" si="6"/>
        <v>335.95</v>
      </c>
      <c r="BA6" s="35">
        <f t="shared" si="6"/>
        <v>346.59</v>
      </c>
      <c r="BB6" s="35">
        <f t="shared" si="6"/>
        <v>357.82</v>
      </c>
      <c r="BC6" s="35">
        <f t="shared" si="6"/>
        <v>355.5</v>
      </c>
      <c r="BD6" s="34" t="str">
        <f>IF(BD7="","",IF(BD7="-","【-】","【"&amp;SUBSTITUTE(TEXT(BD7,"#,##0.00"),"-","△")&amp;"】"))</f>
        <v>【264.34】</v>
      </c>
      <c r="BE6" s="35">
        <f>IF(BE7="",NA(),BE7)</f>
        <v>503.48</v>
      </c>
      <c r="BF6" s="35">
        <f t="shared" ref="BF6:BN6" si="7">IF(BF7="",NA(),BF7)</f>
        <v>498.28</v>
      </c>
      <c r="BG6" s="35">
        <f t="shared" si="7"/>
        <v>502.68</v>
      </c>
      <c r="BH6" s="35">
        <f t="shared" si="7"/>
        <v>492.16</v>
      </c>
      <c r="BI6" s="35">
        <f t="shared" si="7"/>
        <v>484.84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101.66</v>
      </c>
      <c r="BQ6" s="35">
        <f t="shared" ref="BQ6:BY6" si="8">IF(BQ7="",NA(),BQ7)</f>
        <v>103.33</v>
      </c>
      <c r="BR6" s="35">
        <f t="shared" si="8"/>
        <v>104.33</v>
      </c>
      <c r="BS6" s="35">
        <f t="shared" si="8"/>
        <v>104.3</v>
      </c>
      <c r="BT6" s="35">
        <f t="shared" si="8"/>
        <v>101.59</v>
      </c>
      <c r="BU6" s="35">
        <f t="shared" si="8"/>
        <v>99.46</v>
      </c>
      <c r="BV6" s="35">
        <f t="shared" si="8"/>
        <v>105.21</v>
      </c>
      <c r="BW6" s="35">
        <f t="shared" si="8"/>
        <v>105.71</v>
      </c>
      <c r="BX6" s="35">
        <f t="shared" si="8"/>
        <v>106.01</v>
      </c>
      <c r="BY6" s="35">
        <f t="shared" si="8"/>
        <v>104.57</v>
      </c>
      <c r="BZ6" s="34" t="str">
        <f>IF(BZ7="","",IF(BZ7="-","【-】","【"&amp;SUBSTITUTE(TEXT(BZ7,"#,##0.00"),"-","△")&amp;"】"))</f>
        <v>【104.36】</v>
      </c>
      <c r="CA6" s="35">
        <f>IF(CA7="",NA(),CA7)</f>
        <v>123.67</v>
      </c>
      <c r="CB6" s="35">
        <f t="shared" ref="CB6:CJ6" si="9">IF(CB7="",NA(),CB7)</f>
        <v>121.49</v>
      </c>
      <c r="CC6" s="35">
        <f t="shared" si="9"/>
        <v>120.29</v>
      </c>
      <c r="CD6" s="35">
        <f t="shared" si="9"/>
        <v>120.38</v>
      </c>
      <c r="CE6" s="35">
        <f t="shared" si="9"/>
        <v>124</v>
      </c>
      <c r="CF6" s="35">
        <f t="shared" si="9"/>
        <v>171.78</v>
      </c>
      <c r="CG6" s="35">
        <f t="shared" si="9"/>
        <v>162.59</v>
      </c>
      <c r="CH6" s="35">
        <f t="shared" si="9"/>
        <v>162.15</v>
      </c>
      <c r="CI6" s="35">
        <f t="shared" si="9"/>
        <v>162.24</v>
      </c>
      <c r="CJ6" s="35">
        <f t="shared" si="9"/>
        <v>165.47</v>
      </c>
      <c r="CK6" s="34" t="str">
        <f>IF(CK7="","",IF(CK7="-","【-】","【"&amp;SUBSTITUTE(TEXT(CK7,"#,##0.00"),"-","△")&amp;"】"))</f>
        <v>【165.71】</v>
      </c>
      <c r="CL6" s="35">
        <f>IF(CL7="",NA(),CL7)</f>
        <v>82.83</v>
      </c>
      <c r="CM6" s="35">
        <f t="shared" ref="CM6:CU6" si="10">IF(CM7="",NA(),CM7)</f>
        <v>82.42</v>
      </c>
      <c r="CN6" s="35">
        <f t="shared" si="10"/>
        <v>77.48</v>
      </c>
      <c r="CO6" s="35">
        <f t="shared" si="10"/>
        <v>78.989999999999995</v>
      </c>
      <c r="CP6" s="35">
        <f t="shared" si="10"/>
        <v>81.63</v>
      </c>
      <c r="CQ6" s="35">
        <f t="shared" si="10"/>
        <v>59.68</v>
      </c>
      <c r="CR6" s="35">
        <f t="shared" si="10"/>
        <v>59.17</v>
      </c>
      <c r="CS6" s="35">
        <f t="shared" si="10"/>
        <v>59.34</v>
      </c>
      <c r="CT6" s="35">
        <f t="shared" si="10"/>
        <v>59.11</v>
      </c>
      <c r="CU6" s="35">
        <f t="shared" si="10"/>
        <v>59.74</v>
      </c>
      <c r="CV6" s="34" t="str">
        <f>IF(CV7="","",IF(CV7="-","【-】","【"&amp;SUBSTITUTE(TEXT(CV7,"#,##0.00"),"-","△")&amp;"】"))</f>
        <v>【60.41】</v>
      </c>
      <c r="CW6" s="35">
        <f>IF(CW7="",NA(),CW7)</f>
        <v>80.209999999999994</v>
      </c>
      <c r="CX6" s="35">
        <f t="shared" ref="CX6:DF6" si="11">IF(CX7="",NA(),CX7)</f>
        <v>79.52</v>
      </c>
      <c r="CY6" s="35">
        <f t="shared" si="11"/>
        <v>83.15</v>
      </c>
      <c r="CZ6" s="35">
        <f t="shared" si="11"/>
        <v>82.04</v>
      </c>
      <c r="DA6" s="35">
        <f t="shared" si="11"/>
        <v>78.489999999999995</v>
      </c>
      <c r="DB6" s="35">
        <f t="shared" si="11"/>
        <v>87.63</v>
      </c>
      <c r="DC6" s="35">
        <f t="shared" si="11"/>
        <v>87.6</v>
      </c>
      <c r="DD6" s="35">
        <f t="shared" si="11"/>
        <v>87.74</v>
      </c>
      <c r="DE6" s="35">
        <f t="shared" si="11"/>
        <v>87.91</v>
      </c>
      <c r="DF6" s="35">
        <f t="shared" si="11"/>
        <v>87.28</v>
      </c>
      <c r="DG6" s="34" t="str">
        <f>IF(DG7="","",IF(DG7="-","【-】","【"&amp;SUBSTITUTE(TEXT(DG7,"#,##0.00"),"-","△")&amp;"】"))</f>
        <v>【89.93】</v>
      </c>
      <c r="DH6" s="35">
        <f>IF(DH7="",NA(),DH7)</f>
        <v>33.96</v>
      </c>
      <c r="DI6" s="35">
        <f t="shared" ref="DI6:DQ6" si="12">IF(DI7="",NA(),DI7)</f>
        <v>43.31</v>
      </c>
      <c r="DJ6" s="35">
        <f t="shared" si="12"/>
        <v>44.24</v>
      </c>
      <c r="DK6" s="35">
        <f t="shared" si="12"/>
        <v>45.64</v>
      </c>
      <c r="DL6" s="35">
        <f t="shared" si="12"/>
        <v>46.49</v>
      </c>
      <c r="DM6" s="35">
        <f t="shared" si="12"/>
        <v>39.65</v>
      </c>
      <c r="DN6" s="35">
        <f t="shared" si="12"/>
        <v>45.25</v>
      </c>
      <c r="DO6" s="35">
        <f t="shared" si="12"/>
        <v>46.27</v>
      </c>
      <c r="DP6" s="35">
        <f t="shared" si="12"/>
        <v>46.88</v>
      </c>
      <c r="DQ6" s="35">
        <f t="shared" si="12"/>
        <v>46.94</v>
      </c>
      <c r="DR6" s="34" t="str">
        <f>IF(DR7="","",IF(DR7="-","【-】","【"&amp;SUBSTITUTE(TEXT(DR7,"#,##0.00"),"-","△")&amp;"】"))</f>
        <v>【48.12】</v>
      </c>
      <c r="DS6" s="35">
        <f>IF(DS7="",NA(),DS7)</f>
        <v>17.649999999999999</v>
      </c>
      <c r="DT6" s="35">
        <f t="shared" ref="DT6:EB6" si="13">IF(DT7="",NA(),DT7)</f>
        <v>18.48</v>
      </c>
      <c r="DU6" s="35">
        <f t="shared" si="13"/>
        <v>17.989999999999998</v>
      </c>
      <c r="DV6" s="35">
        <f t="shared" si="13"/>
        <v>16.920000000000002</v>
      </c>
      <c r="DW6" s="35">
        <f t="shared" si="13"/>
        <v>25.94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0.71</v>
      </c>
      <c r="EE6" s="35">
        <f t="shared" ref="EE6:EM6" si="14">IF(EE7="",NA(),EE7)</f>
        <v>0.28000000000000003</v>
      </c>
      <c r="EF6" s="35">
        <f t="shared" si="14"/>
        <v>0.89</v>
      </c>
      <c r="EG6" s="35">
        <f t="shared" si="14"/>
        <v>0.59</v>
      </c>
      <c r="EH6" s="35">
        <f t="shared" si="14"/>
        <v>1.1599999999999999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442054</v>
      </c>
      <c r="D7" s="37">
        <v>46</v>
      </c>
      <c r="E7" s="37">
        <v>1</v>
      </c>
      <c r="F7" s="37">
        <v>0</v>
      </c>
      <c r="G7" s="37">
        <v>1</v>
      </c>
      <c r="H7" s="37" t="s">
        <v>105</v>
      </c>
      <c r="I7" s="37" t="s">
        <v>106</v>
      </c>
      <c r="J7" s="37" t="s">
        <v>107</v>
      </c>
      <c r="K7" s="37" t="s">
        <v>108</v>
      </c>
      <c r="L7" s="37" t="s">
        <v>109</v>
      </c>
      <c r="M7" s="37" t="s">
        <v>110</v>
      </c>
      <c r="N7" s="38" t="s">
        <v>111</v>
      </c>
      <c r="O7" s="38">
        <v>56.03</v>
      </c>
      <c r="P7" s="38">
        <v>74.349999999999994</v>
      </c>
      <c r="Q7" s="38">
        <v>2480</v>
      </c>
      <c r="R7" s="38">
        <v>72908</v>
      </c>
      <c r="S7" s="38">
        <v>903.11</v>
      </c>
      <c r="T7" s="38">
        <v>80.73</v>
      </c>
      <c r="U7" s="38">
        <v>53876</v>
      </c>
      <c r="V7" s="38">
        <v>108.03</v>
      </c>
      <c r="W7" s="38">
        <v>498.71</v>
      </c>
      <c r="X7" s="38">
        <v>108.96</v>
      </c>
      <c r="Y7" s="38">
        <v>106.77</v>
      </c>
      <c r="Z7" s="38">
        <v>109.42</v>
      </c>
      <c r="AA7" s="38">
        <v>109.17</v>
      </c>
      <c r="AB7" s="38">
        <v>106.49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564.27</v>
      </c>
      <c r="AU7" s="38">
        <v>177.24</v>
      </c>
      <c r="AV7" s="38">
        <v>179.6</v>
      </c>
      <c r="AW7" s="38">
        <v>182.66</v>
      </c>
      <c r="AX7" s="38">
        <v>180.95</v>
      </c>
      <c r="AY7" s="38">
        <v>739.59</v>
      </c>
      <c r="AZ7" s="38">
        <v>335.95</v>
      </c>
      <c r="BA7" s="38">
        <v>346.59</v>
      </c>
      <c r="BB7" s="38">
        <v>357.82</v>
      </c>
      <c r="BC7" s="38">
        <v>355.5</v>
      </c>
      <c r="BD7" s="38">
        <v>264.33999999999997</v>
      </c>
      <c r="BE7" s="38">
        <v>503.48</v>
      </c>
      <c r="BF7" s="38">
        <v>498.28</v>
      </c>
      <c r="BG7" s="38">
        <v>502.68</v>
      </c>
      <c r="BH7" s="38">
        <v>492.16</v>
      </c>
      <c r="BI7" s="38">
        <v>484.84</v>
      </c>
      <c r="BJ7" s="38">
        <v>324.08999999999997</v>
      </c>
      <c r="BK7" s="38">
        <v>319.82</v>
      </c>
      <c r="BL7" s="38">
        <v>312.02999999999997</v>
      </c>
      <c r="BM7" s="38">
        <v>307.45999999999998</v>
      </c>
      <c r="BN7" s="38">
        <v>312.58</v>
      </c>
      <c r="BO7" s="38">
        <v>274.27</v>
      </c>
      <c r="BP7" s="38">
        <v>101.66</v>
      </c>
      <c r="BQ7" s="38">
        <v>103.33</v>
      </c>
      <c r="BR7" s="38">
        <v>104.33</v>
      </c>
      <c r="BS7" s="38">
        <v>104.3</v>
      </c>
      <c r="BT7" s="38">
        <v>101.59</v>
      </c>
      <c r="BU7" s="38">
        <v>99.46</v>
      </c>
      <c r="BV7" s="38">
        <v>105.21</v>
      </c>
      <c r="BW7" s="38">
        <v>105.71</v>
      </c>
      <c r="BX7" s="38">
        <v>106.01</v>
      </c>
      <c r="BY7" s="38">
        <v>104.57</v>
      </c>
      <c r="BZ7" s="38">
        <v>104.36</v>
      </c>
      <c r="CA7" s="38">
        <v>123.67</v>
      </c>
      <c r="CB7" s="38">
        <v>121.49</v>
      </c>
      <c r="CC7" s="38">
        <v>120.29</v>
      </c>
      <c r="CD7" s="38">
        <v>120.38</v>
      </c>
      <c r="CE7" s="38">
        <v>124</v>
      </c>
      <c r="CF7" s="38">
        <v>171.78</v>
      </c>
      <c r="CG7" s="38">
        <v>162.59</v>
      </c>
      <c r="CH7" s="38">
        <v>162.15</v>
      </c>
      <c r="CI7" s="38">
        <v>162.24</v>
      </c>
      <c r="CJ7" s="38">
        <v>165.47</v>
      </c>
      <c r="CK7" s="38">
        <v>165.71</v>
      </c>
      <c r="CL7" s="38">
        <v>82.83</v>
      </c>
      <c r="CM7" s="38">
        <v>82.42</v>
      </c>
      <c r="CN7" s="38">
        <v>77.48</v>
      </c>
      <c r="CO7" s="38">
        <v>78.989999999999995</v>
      </c>
      <c r="CP7" s="38">
        <v>81.63</v>
      </c>
      <c r="CQ7" s="38">
        <v>59.68</v>
      </c>
      <c r="CR7" s="38">
        <v>59.17</v>
      </c>
      <c r="CS7" s="38">
        <v>59.34</v>
      </c>
      <c r="CT7" s="38">
        <v>59.11</v>
      </c>
      <c r="CU7" s="38">
        <v>59.74</v>
      </c>
      <c r="CV7" s="38">
        <v>60.41</v>
      </c>
      <c r="CW7" s="38">
        <v>80.209999999999994</v>
      </c>
      <c r="CX7" s="38">
        <v>79.52</v>
      </c>
      <c r="CY7" s="38">
        <v>83.15</v>
      </c>
      <c r="CZ7" s="38">
        <v>82.04</v>
      </c>
      <c r="DA7" s="38">
        <v>78.489999999999995</v>
      </c>
      <c r="DB7" s="38">
        <v>87.63</v>
      </c>
      <c r="DC7" s="38">
        <v>87.6</v>
      </c>
      <c r="DD7" s="38">
        <v>87.74</v>
      </c>
      <c r="DE7" s="38">
        <v>87.91</v>
      </c>
      <c r="DF7" s="38">
        <v>87.28</v>
      </c>
      <c r="DG7" s="38">
        <v>89.93</v>
      </c>
      <c r="DH7" s="38">
        <v>33.96</v>
      </c>
      <c r="DI7" s="38">
        <v>43.31</v>
      </c>
      <c r="DJ7" s="38">
        <v>44.24</v>
      </c>
      <c r="DK7" s="38">
        <v>45.64</v>
      </c>
      <c r="DL7" s="38">
        <v>46.49</v>
      </c>
      <c r="DM7" s="38">
        <v>39.65</v>
      </c>
      <c r="DN7" s="38">
        <v>45.25</v>
      </c>
      <c r="DO7" s="38">
        <v>46.27</v>
      </c>
      <c r="DP7" s="38">
        <v>46.88</v>
      </c>
      <c r="DQ7" s="38">
        <v>46.94</v>
      </c>
      <c r="DR7" s="38">
        <v>48.12</v>
      </c>
      <c r="DS7" s="38">
        <v>17.649999999999999</v>
      </c>
      <c r="DT7" s="38">
        <v>18.48</v>
      </c>
      <c r="DU7" s="38">
        <v>17.989999999999998</v>
      </c>
      <c r="DV7" s="38">
        <v>16.920000000000002</v>
      </c>
      <c r="DW7" s="38">
        <v>25.94</v>
      </c>
      <c r="DX7" s="38">
        <v>9.7100000000000009</v>
      </c>
      <c r="DY7" s="38">
        <v>10.71</v>
      </c>
      <c r="DZ7" s="38">
        <v>10.93</v>
      </c>
      <c r="EA7" s="38">
        <v>13.39</v>
      </c>
      <c r="EB7" s="38">
        <v>14.48</v>
      </c>
      <c r="EC7" s="38">
        <v>15.89</v>
      </c>
      <c r="ED7" s="38">
        <v>0.71</v>
      </c>
      <c r="EE7" s="38">
        <v>0.28000000000000003</v>
      </c>
      <c r="EF7" s="38">
        <v>0.89</v>
      </c>
      <c r="EG7" s="38">
        <v>0.59</v>
      </c>
      <c r="EH7" s="38">
        <v>1.1599999999999999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2019-01-22T11:23:31Z</cp:lastPrinted>
  <dcterms:created xsi:type="dcterms:W3CDTF">2018-12-03T08:39:10Z</dcterms:created>
  <dcterms:modified xsi:type="dcterms:W3CDTF">2020-02-21T04:26:41Z</dcterms:modified>
  <cp:category/>
</cp:coreProperties>
</file>