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財政課\zaisei\Ｈ31財政共有資料\000.各種調査回答\064【2020.1.10照会2020.1.28回答】公営企業に係る経営比較分析表（平成30年度決算）の分析等について\04.公表\"/>
    </mc:Choice>
  </mc:AlternateContent>
  <workbookProtection workbookAlgorithmName="SHA-512" workbookHashValue="9/J7n6UQRHFtroEgjiqG0kufdWx9RB7l4QfCnQ2hCfMtWj0qsOPBPX+JS+LNi4Q0dfXK8krmDBQhdjlzo4MGww==" workbookSaltValue="PfRU3QsIUiHCUPnSkzXGKQ==" workbookSpinCount="100000" lockStructure="1"/>
  <bookViews>
    <workbookView xWindow="0" yWindow="0" windowWidth="28770" windowHeight="108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<sst xmlns="http://schemas.openxmlformats.org/spreadsheetml/2006/main" count="228" uniqueCount="115">
  <si>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</si>
  <si>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</si>
  <si>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</si>
  <si>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</si>
  <si>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</si>
  <si>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</si>
  <si>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</si>
  <si>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</si>
  <si>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</si>
  <si>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</si>
  <si>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</si>
  <si>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</si>
  <si>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</si>
  <si>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</si>
  <si>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</si>
  <si>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</si>
  <si>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</si>
  <si>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</si>
  <si>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</si>
  <si>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</si>
  <si>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</si>
  <si>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</si>
  <si>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</si>
  <si>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</si>
  <si>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</si>
  <si>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</si>
  <si>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</si>
  <si>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</si>
  <si>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</si>
  <si>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</si>
  <si>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</si>
  <si>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</si>
  <si>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</si>
  <si>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</si>
  <si>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</si>
  <si>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</si>
  <si>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</si>
  <si>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</si>
  <si>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</si>
  <si>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</si>
  <si>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</si>
  <si>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</si>
  <si>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</si>
  <si>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</si>
  <si>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</si>
  <si>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</si>
  <si>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</si>
  <si>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</si>
  <si>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</si>
  <si>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</si>
  <si>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</si>
  <si>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</si>
  <si>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</si>
  <si>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</si>
  <si>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</si>
  <si>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</si>
  <si>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</si>
  <si>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</si>
  <si>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</si>
  <si>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</si>
  <si>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</si>
  <si>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</si>
  <si>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</si>
  <si>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</si>
  <si>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</si>
  <si>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</si>
  <si>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</si>
  <si>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</si>
  <si>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</si>
  <si>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</si>
  <si>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</si>
  <si>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</si>
  <si>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</si>
  <si>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</si>
  <si>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</si>
  <si>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</si>
  <si>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</si>
  <si>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</si>
  <si>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</si>
  <si>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</si>
  <si>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</si>
  <si>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</si>
  <si>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</si>
  <si>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</si>
  <si>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</si>
  <si>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</si>
  <si>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</si>
  <si>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</si>
  <si>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</si>
  <si>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</si>
  <si>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</si>
  <si>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</si>
  <si>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</si>
  <si>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</si>
  <si>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</si>
  <si>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</si>
  <si>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</si>
  <si>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</si>
  <si>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</si>
  <si>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</si>
  <si>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</si>
  <si>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</si>
  <si>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</si>
  <si>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</si>
  <si>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</si>
  <si>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</si>
  <si>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</si>
  <si>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</si>
  <si>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</si>
  <si>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</si>
  <si>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</si>
  <si>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</si>
  <si>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総収益で総費用に地方債償還金を加えた費用をどの程度賄えているかを示す指標。指標上はおおむ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と比べ低い数値で推移しているため、適切な使用料収入の確保とさらなる経費削減に努める必要がある。
⑥『汚水処理原価』…有収水量1㎥当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⑦『施設利用率』…施設の対応可能能力に対する処理水量の割合で、施設の利用状況を判断する指標。人口減少等により事業開始時に想定していた汚水処理量を下回っているため、低値で推移している。
⑧『水洗化率』…処理区域内人口のうち、実際に水洗便所を設置して汚水処理している割合を示す指標。新規整備地区の接続率が伸び悩んでいるため、接続の促進を行っていく必要がある。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48" eb="50">
      <t>シヒョウ</t>
    </rPh>
    <rPh sb="50" eb="51">
      <t>ジョウ</t>
    </rPh>
    <rPh sb="56" eb="58">
      <t>テキセイ</t>
    </rPh>
    <rPh sb="59" eb="60">
      <t>アタイ</t>
    </rPh>
    <rPh sb="61" eb="62">
      <t>シメ</t>
    </rPh>
    <rPh sb="68" eb="71">
      <t>シヨウリョウ</t>
    </rPh>
    <rPh sb="71" eb="73">
      <t>シュウニュウ</t>
    </rPh>
    <rPh sb="73" eb="75">
      <t>イガイ</t>
    </rPh>
    <rPh sb="76" eb="78">
      <t>シュウニュウ</t>
    </rPh>
    <rPh sb="91" eb="93">
      <t>イゾン</t>
    </rPh>
    <rPh sb="97" eb="99">
      <t>ブブン</t>
    </rPh>
    <rPh sb="103" eb="104">
      <t>オオ</t>
    </rPh>
    <rPh sb="110" eb="112">
      <t>キギョウ</t>
    </rPh>
    <rPh sb="112" eb="113">
      <t>サイ</t>
    </rPh>
    <rPh sb="113" eb="115">
      <t>ザンダカ</t>
    </rPh>
    <rPh sb="115" eb="116">
      <t>タイ</t>
    </rPh>
    <rPh sb="116" eb="118">
      <t>ジギョウ</t>
    </rPh>
    <rPh sb="118" eb="120">
      <t>キボ</t>
    </rPh>
    <rPh sb="120" eb="122">
      <t>ヒリツ</t>
    </rPh>
    <rPh sb="153" eb="154">
      <t>シメ</t>
    </rPh>
    <rPh sb="184" eb="186">
      <t>ルイジ</t>
    </rPh>
    <rPh sb="186" eb="188">
      <t>ダンタイ</t>
    </rPh>
    <rPh sb="192" eb="193">
      <t>オオ</t>
    </rPh>
    <rPh sb="195" eb="197">
      <t>シタマワ</t>
    </rPh>
    <rPh sb="205" eb="207">
      <t>ケイヒ</t>
    </rPh>
    <rPh sb="207" eb="209">
      <t>カイシュウ</t>
    </rPh>
    <rPh sb="209" eb="210">
      <t>リツ</t>
    </rPh>
    <rPh sb="245" eb="247">
      <t>ルイジ</t>
    </rPh>
    <rPh sb="247" eb="249">
      <t>ダンタイ</t>
    </rPh>
    <rPh sb="269" eb="271">
      <t>テキセツ</t>
    </rPh>
    <rPh sb="272" eb="275">
      <t>シヨウリョウ</t>
    </rPh>
    <rPh sb="275" eb="277">
      <t>シュウニュウ</t>
    </rPh>
    <rPh sb="278" eb="280">
      <t>カクホ</t>
    </rPh>
    <rPh sb="285" eb="287">
      <t>ケイヒ</t>
    </rPh>
    <rPh sb="287" eb="289">
      <t>サクゲン</t>
    </rPh>
    <rPh sb="290" eb="291">
      <t>ツト</t>
    </rPh>
    <rPh sb="293" eb="295">
      <t>ヒツヨウ</t>
    </rPh>
    <rPh sb="306" eb="308">
      <t>ゲンカ</t>
    </rPh>
    <rPh sb="348" eb="350">
      <t>ルイジ</t>
    </rPh>
    <rPh sb="350" eb="352">
      <t>ダンタイ</t>
    </rPh>
    <rPh sb="353" eb="355">
      <t>ヘイキン</t>
    </rPh>
    <rPh sb="356" eb="358">
      <t>ウワマワ</t>
    </rPh>
    <rPh sb="363" eb="365">
      <t>コンゴ</t>
    </rPh>
    <rPh sb="366" eb="368">
      <t>シセツ</t>
    </rPh>
    <rPh sb="369" eb="371">
      <t>ケイネン</t>
    </rPh>
    <rPh sb="371" eb="373">
      <t>レッカ</t>
    </rPh>
    <rPh sb="379" eb="380">
      <t>トウ</t>
    </rPh>
    <rPh sb="390" eb="392">
      <t>ソウテイ</t>
    </rPh>
    <rPh sb="473" eb="475">
      <t>ジンコウ</t>
    </rPh>
    <rPh sb="475" eb="477">
      <t>ゲンショウ</t>
    </rPh>
    <rPh sb="477" eb="478">
      <t>トウ</t>
    </rPh>
    <rPh sb="481" eb="483">
      <t>ジギョウ</t>
    </rPh>
    <rPh sb="483" eb="485">
      <t>カイシ</t>
    </rPh>
    <rPh sb="485" eb="486">
      <t>ジ</t>
    </rPh>
    <rPh sb="487" eb="489">
      <t>ソウテイ</t>
    </rPh>
    <rPh sb="493" eb="495">
      <t>オスイ</t>
    </rPh>
    <rPh sb="495" eb="497">
      <t>ショリ</t>
    </rPh>
    <rPh sb="497" eb="498">
      <t>リョウ</t>
    </rPh>
    <rPh sb="499" eb="501">
      <t>シタマワ</t>
    </rPh>
    <rPh sb="508" eb="510">
      <t>テイチ</t>
    </rPh>
    <rPh sb="511" eb="513">
      <t>スイイ</t>
    </rPh>
    <rPh sb="566" eb="568">
      <t>シンキ</t>
    </rPh>
    <rPh sb="568" eb="570">
      <t>セイビ</t>
    </rPh>
    <rPh sb="570" eb="572">
      <t>チク</t>
    </rPh>
    <rPh sb="573" eb="575">
      <t>セツゾク</t>
    </rPh>
    <rPh sb="575" eb="576">
      <t>リツ</t>
    </rPh>
    <rPh sb="577" eb="578">
      <t>ノ</t>
    </rPh>
    <rPh sb="579" eb="580">
      <t>ナヤ</t>
    </rPh>
    <rPh sb="587" eb="589">
      <t>セツゾク</t>
    </rPh>
    <rPh sb="590" eb="592">
      <t>ソクシン</t>
    </rPh>
    <rPh sb="593" eb="594">
      <t>オコナ</t>
    </rPh>
    <rPh sb="598" eb="600">
      <t>ヒツヨウ</t>
    </rPh>
    <phoneticPr fontId="16"/>
  </si>
  <si>
    <t xml:space="preserve">≪管渠≫
③『管渠改善率』…当該年度に更新した管渠延長の割合を示す指標。当該事業は最初に整備した鶴見地区においても供用開始から約20年と比較的新しいため、現時点では管渠の改善が必要な事案はほとんど発生していない。
≪処理場≫
　処理場の機器については法定耐用年数を経過したものも増加しており、修繕料が増加傾向にある。
</t>
    <rPh sb="1" eb="3">
      <t>カンキョ</t>
    </rPh>
    <rPh sb="36" eb="38">
      <t>トウガイ</t>
    </rPh>
    <rPh sb="38" eb="40">
      <t>ジギョウ</t>
    </rPh>
    <rPh sb="41" eb="43">
      <t>サイショ</t>
    </rPh>
    <rPh sb="44" eb="46">
      <t>セイビ</t>
    </rPh>
    <rPh sb="48" eb="50">
      <t>ツルミ</t>
    </rPh>
    <rPh sb="50" eb="52">
      <t>チク</t>
    </rPh>
    <rPh sb="57" eb="59">
      <t>キョウヨウ</t>
    </rPh>
    <rPh sb="59" eb="61">
      <t>カイシ</t>
    </rPh>
    <rPh sb="63" eb="64">
      <t>ヤク</t>
    </rPh>
    <rPh sb="66" eb="67">
      <t>ネン</t>
    </rPh>
    <rPh sb="68" eb="71">
      <t>ヒカクテキ</t>
    </rPh>
    <rPh sb="71" eb="72">
      <t>アタラ</t>
    </rPh>
    <rPh sb="77" eb="80">
      <t>ゲンジテン</t>
    </rPh>
    <rPh sb="82" eb="84">
      <t>カンキョ</t>
    </rPh>
    <rPh sb="88" eb="90">
      <t>ヒツヨウ</t>
    </rPh>
    <rPh sb="91" eb="93">
      <t>ジアン</t>
    </rPh>
    <rPh sb="98" eb="100">
      <t>ハッセイ</t>
    </rPh>
    <rPh sb="108" eb="111">
      <t>ショリジョウ</t>
    </rPh>
    <rPh sb="114" eb="117">
      <t>ショリジョウ</t>
    </rPh>
    <rPh sb="118" eb="120">
      <t>キキ</t>
    </rPh>
    <rPh sb="125" eb="127">
      <t>ホウテイ</t>
    </rPh>
    <rPh sb="127" eb="129">
      <t>タイヨウ</t>
    </rPh>
    <rPh sb="129" eb="131">
      <t>ネンスウ</t>
    </rPh>
    <rPh sb="132" eb="134">
      <t>ケイカ</t>
    </rPh>
    <rPh sb="139" eb="141">
      <t>ゾウカ</t>
    </rPh>
    <rPh sb="150" eb="152">
      <t>ゾウカ</t>
    </rPh>
    <rPh sb="152" eb="154">
      <t>ケイコウ</t>
    </rPh>
    <phoneticPr fontId="4"/>
  </si>
  <si>
    <t>　特定環境保全公共下水道事業については、今後、処理施設の老朽化等により維持管理・更新費用が増加する一方で、人口減少により使用料収入等が減少するという厳しい財政状況が予測される。
　平成30年度～令和2年度に策定するストックマネジメント計画等に基づいて計画的に施設の更新を行うことにより、維持管理費の抑制を図るとともに、未接続世帯への接続促進等を行うことにより、経営の安定化に努める。</t>
    <rPh sb="1" eb="3">
      <t>トクテイ</t>
    </rPh>
    <rPh sb="3" eb="5">
      <t>カンキョウ</t>
    </rPh>
    <rPh sb="5" eb="7">
      <t>ホゼン</t>
    </rPh>
    <rPh sb="7" eb="9">
      <t>コウキョウ</t>
    </rPh>
    <rPh sb="9" eb="12">
      <t>ゲスイドウ</t>
    </rPh>
    <rPh sb="12" eb="14">
      <t>ジギョウ</t>
    </rPh>
    <rPh sb="20" eb="22">
      <t>コンゴ</t>
    </rPh>
    <rPh sb="23" eb="25">
      <t>ショリ</t>
    </rPh>
    <rPh sb="60" eb="63">
      <t>シヨウリョウ</t>
    </rPh>
    <rPh sb="63" eb="66">
      <t>シュウニュウトウ</t>
    </rPh>
    <rPh sb="67" eb="69">
      <t>ゲンショウ</t>
    </rPh>
    <rPh sb="74" eb="75">
      <t>キビ</t>
    </rPh>
    <rPh sb="77" eb="79">
      <t>ザイセイ</t>
    </rPh>
    <rPh sb="79" eb="81">
      <t>ジョウキョウ</t>
    </rPh>
    <rPh sb="82" eb="84">
      <t>ヨソク</t>
    </rPh>
    <rPh sb="90" eb="92">
      <t>ヘイセイ</t>
    </rPh>
    <rPh sb="94" eb="96">
      <t>ネンド</t>
    </rPh>
    <rPh sb="97" eb="99">
      <t>レイワ</t>
    </rPh>
    <rPh sb="100" eb="102">
      <t>ネンド</t>
    </rPh>
    <rPh sb="103" eb="105">
      <t>サクテイ</t>
    </rPh>
    <rPh sb="117" eb="119">
      <t>ケイカク</t>
    </rPh>
    <rPh sb="119" eb="120">
      <t>トウ</t>
    </rPh>
    <rPh sb="121" eb="122">
      <t>モト</t>
    </rPh>
    <rPh sb="125" eb="128">
      <t>ケイカクテキ</t>
    </rPh>
    <rPh sb="129" eb="131">
      <t>シセツ</t>
    </rPh>
    <rPh sb="132" eb="134">
      <t>コウシン</t>
    </rPh>
    <rPh sb="135" eb="136">
      <t>オコナ</t>
    </rPh>
    <rPh sb="143" eb="145">
      <t>イジ</t>
    </rPh>
    <rPh sb="145" eb="148">
      <t>カンリヒ</t>
    </rPh>
    <rPh sb="149" eb="151">
      <t>ヨクセイ</t>
    </rPh>
    <rPh sb="152" eb="153">
      <t>ハカ</t>
    </rPh>
    <rPh sb="162" eb="164">
      <t>セタイ</t>
    </rPh>
    <rPh sb="166" eb="168">
      <t>セツゾク</t>
    </rPh>
    <rPh sb="168" eb="171">
      <t>ソクシントウ</t>
    </rPh>
    <rPh sb="172" eb="173">
      <t>オコナ</t>
    </rPh>
    <rPh sb="180" eb="182">
      <t>ケイエイ</t>
    </rPh>
    <rPh sb="183" eb="186">
      <t>アンテイカ</t>
    </rPh>
    <rPh sb="187" eb="18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</si>
</sst>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0.24</c:v>
                </c:pt>
                <c:pt idx="1">
                  <c:v>0</c:v>
                </c:pt>
                <c:pt idx="2">
                  <c:v>0</c:v>
                </c:pt>
                <c:pt idx="3">
                  <c:v>0</c:v>
                </c:pt>
                <c:pt idx="4">
                  <c:v>0</c:v>
                </c:pt>
              </c:numCache>
            </c:numRef>
          </c:val>
          <c:extLst>
            <c:ext xmlns:c16="http://schemas.microsoft.com/office/drawing/2014/chart" uri="{C3380CC4-5D6E-409C-BE32-E72D297353CC}">
              <c16:uniqueId val="{00000000-0CA5-46AB-A098-3590ABB50F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0CA5-46AB-A098-3590ABB50F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41.42</c:v>
                </c:pt>
                <c:pt idx="1">
                  <c:v>44.5</c:v>
                </c:pt>
                <c:pt idx="2">
                  <c:v>27.99</c:v>
                </c:pt>
                <c:pt idx="3">
                  <c:v>29.78</c:v>
                </c:pt>
                <c:pt idx="4">
                  <c:v>32.14</c:v>
                </c:pt>
              </c:numCache>
            </c:numRef>
          </c:val>
          <c:extLst>
            <c:ext xmlns:c16="http://schemas.microsoft.com/office/drawing/2014/chart" uri="{C3380CC4-5D6E-409C-BE32-E72D297353CC}">
              <c16:uniqueId val="{00000000-405C-49FB-8CFC-4072E36A8F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405C-49FB-8CFC-4072E36A8F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83.72</c:v>
                </c:pt>
                <c:pt idx="1">
                  <c:v>81.94</c:v>
                </c:pt>
                <c:pt idx="2">
                  <c:v>72.510000000000005</c:v>
                </c:pt>
                <c:pt idx="3">
                  <c:v>68.17</c:v>
                </c:pt>
                <c:pt idx="4">
                  <c:v>72.03</c:v>
                </c:pt>
              </c:numCache>
            </c:numRef>
          </c:val>
          <c:extLst>
            <c:ext xmlns:c16="http://schemas.microsoft.com/office/drawing/2014/chart" uri="{C3380CC4-5D6E-409C-BE32-E72D297353CC}">
              <c16:uniqueId val="{00000000-F162-48F9-BE5A-4081E6487C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F162-48F9-BE5A-4081E6487C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98.67</c:v>
                </c:pt>
                <c:pt idx="1">
                  <c:v>98.78</c:v>
                </c:pt>
                <c:pt idx="2">
                  <c:v>98.8</c:v>
                </c:pt>
                <c:pt idx="3">
                  <c:v>92.74</c:v>
                </c:pt>
                <c:pt idx="4">
                  <c:v>93.94</c:v>
                </c:pt>
              </c:numCache>
            </c:numRef>
          </c:val>
          <c:extLst>
            <c:ext xmlns:c16="http://schemas.microsoft.com/office/drawing/2014/chart" uri="{C3380CC4-5D6E-409C-BE32-E72D297353CC}">
              <c16:uniqueId val="{00000000-057F-48A2-AC08-4A3F77E104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7F-48A2-AC08-4A3F77E104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43-4532-B550-240C4DBED5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43-4532-B550-240C4DBED5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D2-40D3-9E86-CB65604AC9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D2-40D3-9E86-CB65604AC9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2-4193-864F-2439E9B1D3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2-4193-864F-2439E9B1D3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19-4C43-9420-764A9A5F34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9-4C43-9420-764A9A5F34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354.68</c:v>
                </c:pt>
                <c:pt idx="1">
                  <c:v>305.29000000000002</c:v>
                </c:pt>
                <c:pt idx="2">
                  <c:v>274.08999999999997</c:v>
                </c:pt>
                <c:pt idx="3">
                  <c:v>220.91</c:v>
                </c:pt>
                <c:pt idx="4">
                  <c:v>190.69</c:v>
                </c:pt>
              </c:numCache>
            </c:numRef>
          </c:val>
          <c:extLst>
            <c:ext xmlns:c16="http://schemas.microsoft.com/office/drawing/2014/chart" uri="{C3380CC4-5D6E-409C-BE32-E72D297353CC}">
              <c16:uniqueId val="{00000000-30D0-461F-AD56-E8958FAC3E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0D0-461F-AD56-E8958FAC3E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40.32</c:v>
                </c:pt>
                <c:pt idx="1">
                  <c:v>40.07</c:v>
                </c:pt>
                <c:pt idx="2">
                  <c:v>41.59</c:v>
                </c:pt>
                <c:pt idx="3">
                  <c:v>45.09</c:v>
                </c:pt>
                <c:pt idx="4">
                  <c:v>44.99</c:v>
                </c:pt>
              </c:numCache>
            </c:numRef>
          </c:val>
          <c:extLst>
            <c:ext xmlns:c16="http://schemas.microsoft.com/office/drawing/2014/chart" uri="{C3380CC4-5D6E-409C-BE32-E72D297353CC}">
              <c16:uniqueId val="{00000000-9E2B-47C1-9D1E-1739E3C744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9E2B-47C1-9D1E-1739E3C744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383.26</c:v>
                </c:pt>
                <c:pt idx="1">
                  <c:v>387.62</c:v>
                </c:pt>
                <c:pt idx="2">
                  <c:v>373.73</c:v>
                </c:pt>
                <c:pt idx="3">
                  <c:v>343.96</c:v>
                </c:pt>
                <c:pt idx="4">
                  <c:v>347.59</c:v>
                </c:pt>
              </c:numCache>
            </c:numRef>
          </c:val>
          <c:extLst>
            <c:ext xmlns:c16="http://schemas.microsoft.com/office/drawing/2014/chart" uri="{C3380CC4-5D6E-409C-BE32-E72D297353CC}">
              <c16:uniqueId val="{00000000-D7C9-4A26-A97A-F37CCD0011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D7C9-4A26-A97A-F37CCD0011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佐伯市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71807</v>
      </c>
      <c r="AM8" s="74"/>
      <c r="AN8" s="74"/>
      <c r="AO8" s="74"/>
      <c r="AP8" s="74"/>
      <c r="AQ8" s="74"/>
      <c r="AR8" s="74"/>
      <c r="AS8" s="74"/>
      <c r="AT8" s="73">
        <f>データ!T6</f>
        <v>903.11</v>
      </c>
      <c r="AU8" s="73"/>
      <c r="AV8" s="73"/>
      <c r="AW8" s="73"/>
      <c r="AX8" s="73"/>
      <c r="AY8" s="73"/>
      <c r="AZ8" s="73"/>
      <c r="BA8" s="73"/>
      <c r="BB8" s="73">
        <f>データ!U6</f>
        <v>79.510000000000005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6.12</v>
      </c>
      <c r="Q10" s="73"/>
      <c r="R10" s="73"/>
      <c r="S10" s="73"/>
      <c r="T10" s="73"/>
      <c r="U10" s="73"/>
      <c r="V10" s="73"/>
      <c r="W10" s="73">
        <f>データ!Q6</f>
        <v>95.06</v>
      </c>
      <c r="X10" s="73"/>
      <c r="Y10" s="73"/>
      <c r="Z10" s="73"/>
      <c r="AA10" s="73"/>
      <c r="AB10" s="73"/>
      <c r="AC10" s="73"/>
      <c r="AD10" s="74">
        <f>データ!R6</f>
        <v>2860</v>
      </c>
      <c r="AE10" s="74"/>
      <c r="AF10" s="74"/>
      <c r="AG10" s="74"/>
      <c r="AH10" s="74"/>
      <c r="AI10" s="74"/>
      <c r="AJ10" s="74"/>
      <c r="AK10" s="2"/>
      <c r="AL10" s="74">
        <f>データ!V6</f>
        <v>4366</v>
      </c>
      <c r="AM10" s="74"/>
      <c r="AN10" s="74"/>
      <c r="AO10" s="74"/>
      <c r="AP10" s="74"/>
      <c r="AQ10" s="74"/>
      <c r="AR10" s="74"/>
      <c r="AS10" s="74"/>
      <c r="AT10" s="73">
        <f>データ!W6</f>
        <v>1.63</v>
      </c>
      <c r="AU10" s="73"/>
      <c r="AV10" s="73"/>
      <c r="AW10" s="73"/>
      <c r="AX10" s="73"/>
      <c r="AY10" s="73"/>
      <c r="AZ10" s="73"/>
      <c r="BA10" s="73"/>
      <c r="BB10" s="73">
        <f>データ!X6</f>
        <v>2678.53</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3A4ciJyABKJa7QzPv5CPc5vvFt63RTs+XTl/04ftIU1V/SFcnMKpF+5c4tA6mf9M6zvVTehMTb2mD8cVogcsBA==" saltValue="aPyjJtYJwkgHN/3pL1aZ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442054</v>
      </c>
      <c r="D6" s="33">
        <f t="shared" si="3"/>
        <v>47</v>
      </c>
      <c r="E6" s="33">
        <f t="shared" si="3"/>
        <v>17</v>
      </c>
      <c r="F6" s="33">
        <f t="shared" si="3"/>
        <v>4</v>
      </c>
      <c r="G6" s="33">
        <f t="shared" si="3"/>
        <v>0</v>
      </c>
      <c r="H6" s="33" t="str">
        <f t="shared" si="3"/>
        <v>大分県　佐伯市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6.12</v>
      </c>
      <c r="Q6" s="34">
        <f t="shared" si="3"/>
        <v>95.06</v>
      </c>
      <c r="R6" s="34">
        <f t="shared" si="3"/>
        <v>2860</v>
      </c>
      <c r="S6" s="34">
        <f t="shared" si="3"/>
        <v>71807</v>
      </c>
      <c r="T6" s="34">
        <f t="shared" si="3"/>
        <v>903.11</v>
      </c>
      <c r="U6" s="34">
        <f t="shared" si="3"/>
        <v>79.510000000000005</v>
      </c>
      <c r="V6" s="34">
        <f t="shared" si="3"/>
        <v>4366</v>
      </c>
      <c r="W6" s="34">
        <f t="shared" si="3"/>
        <v>1.63</v>
      </c>
      <c r="X6" s="34">
        <f t="shared" si="3"/>
        <v>2678.53</v>
      </c>
      <c r="Y6" s="35">
        <f>IF(Y7="",NA(),Y7)</f>
        <v>98.67</v>
      </c>
      <c r="Z6" s="35">
        <f t="shared" ref="Z6:AH6" si="4">IF(Z7="",NA(),Z7)</f>
        <v>98.78</v>
      </c>
      <c r="AA6" s="35">
        <f t="shared" si="4"/>
        <v>98.8</v>
      </c>
      <c r="AB6" s="35">
        <f t="shared" si="4"/>
        <v>92.74</v>
      </c>
      <c r="AC6" s="35">
        <f t="shared" si="4"/>
        <v>93.94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354.68</v>
      </c>
      <c r="BG6" s="35">
        <f t="shared" ref="BG6:BO6" si="7">IF(BG7="",NA(),BG7)</f>
        <v>305.29000000000002</v>
      </c>
      <c r="BH6" s="35">
        <f t="shared" si="7"/>
        <v>274.08999999999997</v>
      </c>
      <c r="BI6" s="35">
        <f t="shared" si="7"/>
        <v>220.91</v>
      </c>
      <c r="BJ6" s="35">
        <f t="shared" si="7"/>
        <v>190.69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40.32</v>
      </c>
      <c r="BR6" s="35">
        <f t="shared" ref="BR6:BZ6" si="8">IF(BR7="",NA(),BR7)</f>
        <v>40.07</v>
      </c>
      <c r="BS6" s="35">
        <f t="shared" si="8"/>
        <v>41.59</v>
      </c>
      <c r="BT6" s="35">
        <f t="shared" si="8"/>
        <v>45.09</v>
      </c>
      <c r="BU6" s="35">
        <f t="shared" si="8"/>
        <v>44.99</v>
      </c>
      <c r="BV6" s="35">
        <f t="shared" si="8"/>
        <v>66.56</v>
      </c>
      <c r="BW6" s="35">
        <f t="shared" si="8"/>
        <v>66.22</v>
      </c>
      <c r="BX6" s="35">
        <f t="shared" si="8"/>
        <v>69.87</v>
      </c>
      <c r="BY6" s="35">
        <f t="shared" si="8"/>
        <v>74.3</v>
      </c>
      <c r="BZ6" s="35">
        <f t="shared" si="8"/>
        <v>72.260000000000005</v>
      </c>
      <c r="CA6" s="34" t="str">
        <f>IF(CA7="","",IF(CA7="-","【-】","【"&amp;SUBSTITUTE(TEXT(CA7,"#,##0.00"),"-","△")&amp;"】"))</f>
        <v>【74.48】</v>
      </c>
      <c r="CB6" s="35">
        <f>IF(CB7="",NA(),CB7)</f>
        <v>383.26</v>
      </c>
      <c r="CC6" s="35">
        <f t="shared" ref="CC6:CK6" si="9">IF(CC7="",NA(),CC7)</f>
        <v>387.62</v>
      </c>
      <c r="CD6" s="35">
        <f t="shared" si="9"/>
        <v>373.73</v>
      </c>
      <c r="CE6" s="35">
        <f t="shared" si="9"/>
        <v>343.96</v>
      </c>
      <c r="CF6" s="35">
        <f t="shared" si="9"/>
        <v>347.59</v>
      </c>
      <c r="CG6" s="35">
        <f t="shared" si="9"/>
        <v>244.29</v>
      </c>
      <c r="CH6" s="35">
        <f t="shared" si="9"/>
        <v>246.72</v>
      </c>
      <c r="CI6" s="35">
        <f t="shared" si="9"/>
        <v>234.96</v>
      </c>
      <c r="CJ6" s="35">
        <f t="shared" si="9"/>
        <v>221.81</v>
      </c>
      <c r="CK6" s="35">
        <f t="shared" si="9"/>
        <v>230.02</v>
      </c>
      <c r="CL6" s="34" t="str">
        <f>IF(CL7="","",IF(CL7="-","【-】","【"&amp;SUBSTITUTE(TEXT(CL7,"#,##0.00"),"-","△")&amp;"】"))</f>
        <v>【219.46】</v>
      </c>
      <c r="CM6" s="35">
        <f>IF(CM7="",NA(),CM7)</f>
        <v>41.42</v>
      </c>
      <c r="CN6" s="35">
        <f t="shared" ref="CN6:CV6" si="10">IF(CN7="",NA(),CN7)</f>
        <v>44.5</v>
      </c>
      <c r="CO6" s="35">
        <f t="shared" si="10"/>
        <v>27.99</v>
      </c>
      <c r="CP6" s="35">
        <f t="shared" si="10"/>
        <v>29.78</v>
      </c>
      <c r="CQ6" s="35">
        <f t="shared" si="10"/>
        <v>32.14</v>
      </c>
      <c r="CR6" s="35">
        <f t="shared" si="10"/>
        <v>43.58</v>
      </c>
      <c r="CS6" s="35">
        <f t="shared" si="10"/>
        <v>41.35</v>
      </c>
      <c r="CT6" s="35">
        <f t="shared" si="10"/>
        <v>42.9</v>
      </c>
      <c r="CU6" s="35">
        <f t="shared" si="10"/>
        <v>43.36</v>
      </c>
      <c r="CV6" s="35">
        <f t="shared" si="10"/>
        <v>42.56</v>
      </c>
      <c r="CW6" s="34" t="str">
        <f>IF(CW7="","",IF(CW7="-","【-】","【"&amp;SUBSTITUTE(TEXT(CW7,"#,##0.00"),"-","△")&amp;"】"))</f>
        <v>【42.82】</v>
      </c>
      <c r="CX6" s="35">
        <f>IF(CX7="",NA(),CX7)</f>
        <v>83.72</v>
      </c>
      <c r="CY6" s="35">
        <f t="shared" ref="CY6:DG6" si="11">IF(CY7="",NA(),CY7)</f>
        <v>81.94</v>
      </c>
      <c r="CZ6" s="35">
        <f t="shared" si="11"/>
        <v>72.510000000000005</v>
      </c>
      <c r="DA6" s="35">
        <f t="shared" si="11"/>
        <v>68.17</v>
      </c>
      <c r="DB6" s="35">
        <f t="shared" si="11"/>
        <v>72.03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0.24</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442054</v>
      </c>
      <c r="D7" s="37">
        <v>47</v>
      </c>
      <c r="E7" s="37">
        <v>17</v>
      </c>
      <c r="F7" s="37">
        <v>4</v>
      </c>
      <c r="G7" s="37">
        <v>0</v>
      </c>
      <c r="H7" s="37" t="s">
        <v>99</v>
      </c>
      <c r="I7" s="37" t="s">
        <v>100</v>
      </c>
      <c r="J7" s="37" t="s">
        <v>101</v>
      </c>
      <c r="K7" s="37" t="s">
        <v>102</v>
      </c>
      <c r="L7" s="37" t="s">
        <v>103</v>
      </c>
      <c r="M7" s="37" t="s">
        <v>104</v>
      </c>
      <c r="N7" s="38" t="s">
        <v>105</v>
      </c>
      <c r="O7" s="38" t="s">
        <v>106</v>
      </c>
      <c r="P7" s="38">
        <v>6.12</v>
      </c>
      <c r="Q7" s="38">
        <v>95.06</v>
      </c>
      <c r="R7" s="38">
        <v>2860</v>
      </c>
      <c r="S7" s="38">
        <v>71807</v>
      </c>
      <c r="T7" s="38">
        <v>903.11</v>
      </c>
      <c r="U7" s="38">
        <v>79.510000000000005</v>
      </c>
      <c r="V7" s="38">
        <v>4366</v>
      </c>
      <c r="W7" s="38">
        <v>1.63</v>
      </c>
      <c r="X7" s="38">
        <v>2678.53</v>
      </c>
      <c r="Y7" s="38">
        <v>98.67</v>
      </c>
      <c r="Z7" s="38">
        <v>98.78</v>
      </c>
      <c r="AA7" s="38">
        <v>98.8</v>
      </c>
      <c r="AB7" s="38">
        <v>92.74</v>
      </c>
      <c r="AC7" s="38">
        <v>93.94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354.68</v>
      </c>
      <c r="BG7" s="38">
        <v>305.29000000000002</v>
      </c>
      <c r="BH7" s="38">
        <v>274.08999999999997</v>
      </c>
      <c r="BI7" s="38">
        <v>220.91</v>
      </c>
      <c r="BJ7" s="38">
        <v>190.69</v>
      </c>
      <c r="BK7" s="38">
        <v>1436</v>
      </c>
      <c r="BL7" s="38">
        <v>1434.89</v>
      </c>
      <c r="BM7" s="38">
        <v>1298.9100000000001</v>
      </c>
      <c r="BN7" s="38">
        <v>1243.71</v>
      </c>
      <c r="BO7" s="38">
        <v>1194.1500000000001</v>
      </c>
      <c r="BP7" s="38">
        <v>1209.4000000000001</v>
      </c>
      <c r="BQ7" s="38">
        <v>40.32</v>
      </c>
      <c r="BR7" s="38">
        <v>40.07</v>
      </c>
      <c r="BS7" s="38">
        <v>41.59</v>
      </c>
      <c r="BT7" s="38">
        <v>45.09</v>
      </c>
      <c r="BU7" s="38">
        <v>44.99</v>
      </c>
      <c r="BV7" s="38">
        <v>66.56</v>
      </c>
      <c r="BW7" s="38">
        <v>66.22</v>
      </c>
      <c r="BX7" s="38">
        <v>69.87</v>
      </c>
      <c r="BY7" s="38">
        <v>74.3</v>
      </c>
      <c r="BZ7" s="38">
        <v>72.260000000000005</v>
      </c>
      <c r="CA7" s="38">
        <v>74.48</v>
      </c>
      <c r="CB7" s="38">
        <v>383.26</v>
      </c>
      <c r="CC7" s="38">
        <v>387.62</v>
      </c>
      <c r="CD7" s="38">
        <v>373.73</v>
      </c>
      <c r="CE7" s="38">
        <v>343.96</v>
      </c>
      <c r="CF7" s="38">
        <v>347.59</v>
      </c>
      <c r="CG7" s="38">
        <v>244.29</v>
      </c>
      <c r="CH7" s="38">
        <v>246.72</v>
      </c>
      <c r="CI7" s="38">
        <v>234.96</v>
      </c>
      <c r="CJ7" s="38">
        <v>221.81</v>
      </c>
      <c r="CK7" s="38">
        <v>230.02</v>
      </c>
      <c r="CL7" s="38">
        <v>219.46</v>
      </c>
      <c r="CM7" s="38">
        <v>41.42</v>
      </c>
      <c r="CN7" s="38">
        <v>44.5</v>
      </c>
      <c r="CO7" s="38">
        <v>27.99</v>
      </c>
      <c r="CP7" s="38">
        <v>29.78</v>
      </c>
      <c r="CQ7" s="38">
        <v>32.14</v>
      </c>
      <c r="CR7" s="38">
        <v>43.58</v>
      </c>
      <c r="CS7" s="38">
        <v>41.35</v>
      </c>
      <c r="CT7" s="38">
        <v>42.9</v>
      </c>
      <c r="CU7" s="38">
        <v>43.36</v>
      </c>
      <c r="CV7" s="38">
        <v>42.56</v>
      </c>
      <c r="CW7" s="38">
        <v>42.82</v>
      </c>
      <c r="CX7" s="38">
        <v>83.72</v>
      </c>
      <c r="CY7" s="38">
        <v>81.94</v>
      </c>
      <c r="CZ7" s="38">
        <v>72.510000000000005</v>
      </c>
      <c r="DA7" s="38">
        <v>68.17</v>
      </c>
      <c r="DB7" s="38">
        <v>72.03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0.24</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染矢 京子</cp:lastModifiedBy>
  <cp:lastPrinted>2020-01-15T06:15:44Z</cp:lastPrinted>
  <dcterms:created xsi:type="dcterms:W3CDTF">2019-12-05T05:14:52Z</dcterms:created>
  <dcterms:modified xsi:type="dcterms:W3CDTF">2020-03-05T00:25:31Z</dcterms:modified>
  <cp:category/>
</cp:coreProperties>
</file>