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s.city.saiki.lg.jp\財政課\zaisei\Ｒ7財政共有資料\200.公営企業\02.調査、照会等\07.[20260115]（〆1.30）公営企業に係る経営比較分析表(R6決算)の分析等について（依頼）\05.県へ再提出\"/>
    </mc:Choice>
  </mc:AlternateContent>
  <xr:revisionPtr revIDLastSave="0" documentId="13_ncr:1_{0FEAFEF9-1A78-4990-9DBF-27AC9A32DC44}" xr6:coauthVersionLast="36" xr6:coauthVersionMax="36" xr10:uidLastSave="{00000000-0000-0000-0000-000000000000}"/>
  <workbookProtection workbookAlgorithmName="SHA-512" workbookHashValue="5WB+OB9GHQQ9IMvqjl/Gd4jsX0PiLiwQMVoLaKohS2HiHbFbklIncKr6Yq10P3BI9lEvNxq+4y9r/0bIMHg66w==" workbookSaltValue="n28rqanzZGBP2lnz1TKROw==" workbookSpinCount="100000" lockStructure="1"/>
  <bookViews>
    <workbookView xWindow="510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<sst xmlns="http://schemas.openxmlformats.org/spreadsheetml/2006/main" count="231" uniqueCount="116">
  <si>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</si>
  <si>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</si>
  <si>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</si>
  <si>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</si>
  <si>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</si>
  <si>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</si>
  <si>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</si>
  <si>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</si>
  <si>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</si>
  <si>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</si>
  <si>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</si>
  <si>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</si>
  <si>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</si>
  <si>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</si>
  <si>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</si>
  <si>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</si>
  <si>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</si>
  <si>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</si>
  <si>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</si>
  <si>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</si>
  <si>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</si>
  <si>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</si>
  <si>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</si>
  <si>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</si>
  <si>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</si>
  <si>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</si>
  <si>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</si>
  <si>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</si>
  <si>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</si>
  <si>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</si>
  <si>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</si>
  <si>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</si>
  <si>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</si>
  <si>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</si>
  <si>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</si>
  <si>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</si>
  <si>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</si>
  <si>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</si>
  <si>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</si>
  <si>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</si>
  <si>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</si>
  <si>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</si>
  <si>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</si>
  <si>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</si>
  <si>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</si>
  <si>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</si>
  <si>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</si>
  <si>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</si>
  <si>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</si>
  <si>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</si>
  <si>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</si>
  <si>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</si>
  <si>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</si>
  <si>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</si>
  <si>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</si>
  <si>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</si>
  <si>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</si>
  <si>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</si>
  <si>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</si>
  <si>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</si>
  <si>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</si>
  <si>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</si>
  <si>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</si>
  <si>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</si>
  <si>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</si>
  <si>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</si>
  <si>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</si>
  <si>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</si>
  <si>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</si>
  <si>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</si>
  <si>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</si>
  <si>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</si>
  <si>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</si>
  <si>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</si>
  <si>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</si>
  <si>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</si>
  <si>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</si>
  <si>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</si>
  <si>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</si>
  <si>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</si>
  <si>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</si>
  <si>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</si>
  <si>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</si>
  <si>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</si>
  <si>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</si>
  <si>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</si>
  <si>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</si>
  <si>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</si>
  <si>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</si>
  <si>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</si>
  <si>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</si>
  <si>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</si>
  <si>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</si>
  <si>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</si>
  <si>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</si>
  <si>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</si>
  <si>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</si>
  <si>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</si>
  <si>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</si>
  <si>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</si>
  <si>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</si>
  <si>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</si>
  <si>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</si>
  <si>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</si>
  <si>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</si>
  <si>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</si>
  <si>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</si>
  <si>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</si>
  <si>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</si>
  <si>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</si>
  <si>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</si>
  <si>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</si>
  <si>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</si>
  <si>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①『有形固定資産減価償却率』…有形固定資産のうち償却対象資産の減価償却がどの程度進んでいるかを示す指標。類似団体平均を下回っており、概ね良好である。
②『管渠老朽化率』…法定耐用年数を超えた管渠延長の割合を示す指標。法定耐用年数を超えた管渠を保有していないことから、現時点においては適正な値となっている。
③『管渠改善率』…当該年度に更新した管渠延長の割合を示す指標。比較的新しいため、現時点では管渠の改善が必要な事案はほとんど発生していない。</t>
    <rPh sb="59" eb="60">
      <t>シタ</t>
    </rPh>
    <rPh sb="77" eb="79">
      <t>カンキョ</t>
    </rPh>
    <phoneticPr fontId="4"/>
  </si>
  <si>
    <t>特定環境保全公共下水道事業の将来の事業環境については、接続率の向上により接続世帯の増加を図る一方で、急激な人口減少が有収水量の減少をもたらし、使用料収入は減少する見込みである。今後は人材不足も懸念される中、限られた職員で適切な維持管理を行う必要がある。そのため、下水道事業に従事する人員の削減や汚水処理の高効率化、合理化を進めつつ、現在実施している包括的民間委託を活用することが重要である。また、施設の老朽化対策や物価上昇による維持管理費の増加の影響で、支出を抑制することは困難な状況となっている。今後の下水道事業においては、さらなる経営努力を行いながら支出削減を図るとともに、使用料体系の見直しも必要である。</t>
    <rPh sb="0" eb="2">
      <t>トクテイ</t>
    </rPh>
    <rPh sb="2" eb="6">
      <t>カンキョウホゼン</t>
    </rPh>
    <rPh sb="6" eb="8">
      <t>コウキョウ</t>
    </rPh>
    <phoneticPr fontId="4"/>
  </si>
  <si>
    <r>
      <t xml:space="preserve">①『経常収支比率』…経常費用が経常収益でどの程度賄えているかを示す指標。100％を下回っており、収支比率の改善が必要である。下水道事業経営戦略に基づき繰入金の削減や経費削減に向けた取り組みを行う必要がある。
②『累積欠損金比率』…営業収益に対する累積欠損金の状況を示す指標。累積欠損金が生じてないため、適正な値となっている。
</t>
    </r>
    <r>
      <rPr>
        <sz val="9"/>
        <rFont val="ＭＳ ゴシック"/>
        <family val="3"/>
        <charset val="128"/>
      </rPr>
      <t>③『流動比率』…流動負債に対する流動資産の割合で短期債務に対する支払能力を示す指標。100％以上が必要であるが、下水道事業全体で支払を行っており資金残高には余裕があり概ね適正である。</t>
    </r>
    <r>
      <rPr>
        <sz val="9"/>
        <color theme="1"/>
        <rFont val="ＭＳ ゴシック"/>
        <family val="3"/>
        <charset val="128"/>
      </rPr>
      <t xml:space="preserve">
④『企業債残高対事業規模比率』…料金収入に対する企業債残高の割合であり、企業債残高の規模を示す指標。類似団体平均を下回っており、概ね適正な値である。
⑤『経費回収率』…使用料で回収すべき経費を、どの程度使用料で賄えているかを示す指標。類似団体平均を上回っているが、今後も経費回収率の向上に努める必要がある。
⑥『汚水処理原価』…有収水量1㎥当たりの汚水処理に要した費用で、汚水処理に係るコストを示す指標。類似団体平均を下回っているが、今後も維持管理費の削減、接続率の向上による有収水量を増加させる取組が必要である。
⑦『施設利用率』…施設の対応可能能力に対する処理水量の割合で、施設の利用状況を判断する指標。</t>
    </r>
    <r>
      <rPr>
        <sz val="9"/>
        <rFont val="ＭＳ ゴシック"/>
        <family val="3"/>
        <charset val="128"/>
      </rPr>
      <t>類似団体平均を下回っており、施設の更新時に人口減少等を踏まえ、規模を縮小していく必要がある。</t>
    </r>
    <r>
      <rPr>
        <sz val="9"/>
        <color theme="1"/>
        <rFont val="ＭＳ ゴシック"/>
        <family val="3"/>
        <charset val="128"/>
      </rPr>
      <t xml:space="preserve">
⑧『水洗化率』…処理区域内人口のうち、実際に水洗便所を設置して汚水処理している割合を示す指標。類似団体平均を下回っており、今後も健全な財政運営に向け、未接続世帯への普及促進活動を積極的に行う必要がある。</t>
    </r>
    <rPh sb="41" eb="43">
      <t>シタマワ</t>
    </rPh>
    <rPh sb="48" eb="50">
      <t>シュウシ</t>
    </rPh>
    <rPh sb="50" eb="52">
      <t>ヒリツ</t>
    </rPh>
    <rPh sb="53" eb="55">
      <t>カイゼン</t>
    </rPh>
    <rPh sb="56" eb="58">
      <t>ヒツヨウ</t>
    </rPh>
    <rPh sb="62" eb="65">
      <t>ゲスイドウ</t>
    </rPh>
    <rPh sb="65" eb="67">
      <t>ジギョウ</t>
    </rPh>
    <rPh sb="67" eb="69">
      <t>ケイエイ</t>
    </rPh>
    <rPh sb="69" eb="71">
      <t>センリャク</t>
    </rPh>
    <rPh sb="72" eb="73">
      <t>モト</t>
    </rPh>
    <rPh sb="75" eb="78">
      <t>クリイレキン</t>
    </rPh>
    <rPh sb="79" eb="81">
      <t>サクゲン</t>
    </rPh>
    <rPh sb="82" eb="84">
      <t>ケイヒ</t>
    </rPh>
    <rPh sb="84" eb="86">
      <t>サクゲン</t>
    </rPh>
    <rPh sb="87" eb="88">
      <t>ム</t>
    </rPh>
    <rPh sb="90" eb="91">
      <t>ト</t>
    </rPh>
    <rPh sb="92" eb="93">
      <t>ク</t>
    </rPh>
    <rPh sb="95" eb="96">
      <t>オコナ</t>
    </rPh>
    <rPh sb="97" eb="99">
      <t>ヒツヨウ</t>
    </rPh>
    <rPh sb="151" eb="153">
      <t>テキセイ</t>
    </rPh>
    <rPh sb="209" eb="211">
      <t>イジョウ</t>
    </rPh>
    <rPh sb="212" eb="214">
      <t>ヒツヨウ</t>
    </rPh>
    <rPh sb="379" eb="380">
      <t>ウワ</t>
    </rPh>
    <rPh sb="464" eb="466">
      <t>シタマワ</t>
    </rPh>
    <rPh sb="472" eb="474">
      <t>コンゴ</t>
    </rPh>
    <rPh sb="566" eb="568">
      <t>シタマワ</t>
    </rPh>
    <rPh sb="573" eb="575">
      <t>シセツ</t>
    </rPh>
    <rPh sb="576" eb="579">
      <t>コウシンジ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</si>
</sst>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E4-413B-A555-78F367DEB57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3DE4-413B-A555-78F367DEB57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31.42</c:v>
                </c:pt>
                <c:pt idx="1">
                  <c:v>41.21</c:v>
                </c:pt>
                <c:pt idx="2">
                  <c:v>37.32</c:v>
                </c:pt>
                <c:pt idx="3">
                  <c:v>33.96</c:v>
                </c:pt>
                <c:pt idx="4">
                  <c:v>39.74</c:v>
                </c:pt>
              </c:numCache>
            </c:numRef>
          </c:val>
          <c:extLst>
            <c:ext xmlns:c16="http://schemas.microsoft.com/office/drawing/2014/chart" uri="{C3380CC4-5D6E-409C-BE32-E72D297353CC}">
              <c16:uniqueId val="{00000000-D5BE-4492-A356-160C285D36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D5BE-4492-A356-160C285D36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73.209999999999994</c:v>
                </c:pt>
                <c:pt idx="1">
                  <c:v>73.31</c:v>
                </c:pt>
                <c:pt idx="2">
                  <c:v>72.86</c:v>
                </c:pt>
                <c:pt idx="3">
                  <c:v>74.11</c:v>
                </c:pt>
                <c:pt idx="4">
                  <c:v>74.66</c:v>
                </c:pt>
              </c:numCache>
            </c:numRef>
          </c:val>
          <c:extLst>
            <c:ext xmlns:c16="http://schemas.microsoft.com/office/drawing/2014/chart" uri="{C3380CC4-5D6E-409C-BE32-E72D297353CC}">
              <c16:uniqueId val="{00000000-4F77-4465-A56A-FB9233335D8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4F77-4465-A56A-FB9233335D8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102.58</c:v>
                </c:pt>
                <c:pt idx="1">
                  <c:v>100</c:v>
                </c:pt>
                <c:pt idx="2">
                  <c:v>100.02</c:v>
                </c:pt>
                <c:pt idx="3">
                  <c:v>100.04</c:v>
                </c:pt>
                <c:pt idx="4">
                  <c:v>99.96</c:v>
                </c:pt>
              </c:numCache>
            </c:numRef>
          </c:val>
          <c:extLst>
            <c:ext xmlns:c16="http://schemas.microsoft.com/office/drawing/2014/chart" uri="{C3380CC4-5D6E-409C-BE32-E72D297353CC}">
              <c16:uniqueId val="{00000000-3260-4B64-9609-D3806702FFE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3260-4B64-9609-D3806702FFE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3.08</c:v>
                </c:pt>
                <c:pt idx="1">
                  <c:v>6</c:v>
                </c:pt>
                <c:pt idx="2">
                  <c:v>8.86</c:v>
                </c:pt>
                <c:pt idx="3">
                  <c:v>11.32</c:v>
                </c:pt>
                <c:pt idx="4">
                  <c:v>14.23</c:v>
                </c:pt>
              </c:numCache>
            </c:numRef>
          </c:val>
          <c:extLst>
            <c:ext xmlns:c16="http://schemas.microsoft.com/office/drawing/2014/chart" uri="{C3380CC4-5D6E-409C-BE32-E72D297353CC}">
              <c16:uniqueId val="{00000000-2090-4417-9268-526E23B51A6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2090-4417-9268-526E23B51A6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CA-4387-AE32-BB9CFAB3264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8FCA-4387-AE32-BB9CFAB3264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B7-46D5-8494-5BF361F6BFB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2AB7-46D5-8494-5BF361F6BFB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12.12</c:v>
                </c:pt>
                <c:pt idx="1">
                  <c:v>18.18</c:v>
                </c:pt>
                <c:pt idx="2">
                  <c:v>43.43</c:v>
                </c:pt>
                <c:pt idx="3">
                  <c:v>56.64</c:v>
                </c:pt>
                <c:pt idx="4">
                  <c:v>67.12</c:v>
                </c:pt>
              </c:numCache>
            </c:numRef>
          </c:val>
          <c:extLst>
            <c:ext xmlns:c16="http://schemas.microsoft.com/office/drawing/2014/chart" uri="{C3380CC4-5D6E-409C-BE32-E72D297353CC}">
              <c16:uniqueId val="{00000000-C25E-416B-8F13-995E8859015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25E-416B-8F13-995E8859015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37.200000000000003</c:v>
                </c:pt>
                <c:pt idx="1">
                  <c:v>34.47</c:v>
                </c:pt>
                <c:pt idx="2">
                  <c:v>29.92</c:v>
                </c:pt>
                <c:pt idx="3">
                  <c:v>26.61</c:v>
                </c:pt>
                <c:pt idx="4">
                  <c:v>29.63</c:v>
                </c:pt>
              </c:numCache>
            </c:numRef>
          </c:val>
          <c:extLst>
            <c:ext xmlns:c16="http://schemas.microsoft.com/office/drawing/2014/chart" uri="{C3380CC4-5D6E-409C-BE32-E72D297353CC}">
              <c16:uniqueId val="{00000000-1ACD-44A3-9A32-B9CBA00AA73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1ACD-44A3-9A32-B9CBA00AA73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53.2</c:v>
                </c:pt>
                <c:pt idx="1">
                  <c:v>55.01</c:v>
                </c:pt>
                <c:pt idx="2">
                  <c:v>54.73</c:v>
                </c:pt>
                <c:pt idx="3">
                  <c:v>55.69</c:v>
                </c:pt>
                <c:pt idx="4">
                  <c:v>85.68</c:v>
                </c:pt>
              </c:numCache>
            </c:numRef>
          </c:val>
          <c:extLst>
            <c:ext xmlns:c16="http://schemas.microsoft.com/office/drawing/2014/chart" uri="{C3380CC4-5D6E-409C-BE32-E72D297353CC}">
              <c16:uniqueId val="{00000000-FFE2-4DAC-9CA5-3DF88F9790D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FFE2-4DAC-9CA5-3DF88F9790D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269.56</c:v>
                </c:pt>
                <c:pt idx="1">
                  <c:v>261.11</c:v>
                </c:pt>
                <c:pt idx="2">
                  <c:v>263.20999999999998</c:v>
                </c:pt>
                <c:pt idx="3">
                  <c:v>259.25</c:v>
                </c:pt>
                <c:pt idx="4">
                  <c:v>168.1</c:v>
                </c:pt>
              </c:numCache>
            </c:numRef>
          </c:val>
          <c:extLst>
            <c:ext xmlns:c16="http://schemas.microsoft.com/office/drawing/2014/chart" uri="{C3380CC4-5D6E-409C-BE32-E72D297353CC}">
              <c16:uniqueId val="{00000000-BE44-414F-A386-1F38D4BA511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BE44-414F-A386-1F38D4BA511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2" zoomScale="115" zoomScaleNormal="115"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大分県　佐伯市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64450</v>
      </c>
      <c r="AM8" s="41"/>
      <c r="AN8" s="41"/>
      <c r="AO8" s="41"/>
      <c r="AP8" s="41"/>
      <c r="AQ8" s="41"/>
      <c r="AR8" s="41"/>
      <c r="AS8" s="41"/>
      <c r="AT8" s="34">
        <f>データ!T6</f>
        <v>903.14</v>
      </c>
      <c r="AU8" s="34"/>
      <c r="AV8" s="34"/>
      <c r="AW8" s="34"/>
      <c r="AX8" s="34"/>
      <c r="AY8" s="34"/>
      <c r="AZ8" s="34"/>
      <c r="BA8" s="34"/>
      <c r="BB8" s="34">
        <f>データ!U6</f>
        <v>71.36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82.54</v>
      </c>
      <c r="J10" s="34"/>
      <c r="K10" s="34"/>
      <c r="L10" s="34"/>
      <c r="M10" s="34"/>
      <c r="N10" s="34"/>
      <c r="O10" s="34"/>
      <c r="P10" s="34">
        <f>データ!P6</f>
        <v>5.7</v>
      </c>
      <c r="Q10" s="34"/>
      <c r="R10" s="34"/>
      <c r="S10" s="34"/>
      <c r="T10" s="34"/>
      <c r="U10" s="34"/>
      <c r="V10" s="34"/>
      <c r="W10" s="34">
        <f>データ!Q6</f>
        <v>96.63</v>
      </c>
      <c r="X10" s="34"/>
      <c r="Y10" s="34"/>
      <c r="Z10" s="34"/>
      <c r="AA10" s="34"/>
      <c r="AB10" s="34"/>
      <c r="AC10" s="34"/>
      <c r="AD10" s="41">
        <f>データ!R6</f>
        <v>2910</v>
      </c>
      <c r="AE10" s="41"/>
      <c r="AF10" s="41"/>
      <c r="AG10" s="41"/>
      <c r="AH10" s="41"/>
      <c r="AI10" s="41"/>
      <c r="AJ10" s="41"/>
      <c r="AK10" s="2"/>
      <c r="AL10" s="41">
        <f>データ!V6</f>
        <v>3643</v>
      </c>
      <c r="AM10" s="41"/>
      <c r="AN10" s="41"/>
      <c r="AO10" s="41"/>
      <c r="AP10" s="41"/>
      <c r="AQ10" s="41"/>
      <c r="AR10" s="41"/>
      <c r="AS10" s="41"/>
      <c r="AT10" s="34">
        <f>データ!W6</f>
        <v>1.63</v>
      </c>
      <c r="AU10" s="34"/>
      <c r="AV10" s="34"/>
      <c r="AW10" s="34"/>
      <c r="AX10" s="34"/>
      <c r="AY10" s="34"/>
      <c r="AZ10" s="34"/>
      <c r="BA10" s="34"/>
      <c r="BB10" s="34">
        <f>データ!X6</f>
        <v>2234.9699999999998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OX4UyrwJct5EljeBEVMUkjU27HrJwTWIzswrK5ORJb3Qee0HrHdx0jooDwrgHxROJKtqMV4Lw+upbUTt1BxHHA==" saltValue="OyEFVytTdUtPv+j86j2nn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442054</v>
      </c>
      <c r="D6" s="19">
        <f t="shared" si="3"/>
        <v>46</v>
      </c>
      <c r="E6" s="19">
        <f t="shared" si="3"/>
        <v>17</v>
      </c>
      <c r="F6" s="19">
        <f t="shared" si="3"/>
        <v>4</v>
      </c>
      <c r="G6" s="19">
        <f t="shared" si="3"/>
        <v>0</v>
      </c>
      <c r="H6" s="19" t="str">
        <f t="shared" si="3"/>
        <v>大分県　佐伯市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82.54</v>
      </c>
      <c r="P6" s="20">
        <f t="shared" si="3"/>
        <v>5.7</v>
      </c>
      <c r="Q6" s="20">
        <f t="shared" si="3"/>
        <v>96.63</v>
      </c>
      <c r="R6" s="20">
        <f t="shared" si="3"/>
        <v>2910</v>
      </c>
      <c r="S6" s="20">
        <f t="shared" si="3"/>
        <v>64450</v>
      </c>
      <c r="T6" s="20">
        <f t="shared" si="3"/>
        <v>903.14</v>
      </c>
      <c r="U6" s="20">
        <f t="shared" si="3"/>
        <v>71.36</v>
      </c>
      <c r="V6" s="20">
        <f t="shared" si="3"/>
        <v>3643</v>
      </c>
      <c r="W6" s="20">
        <f t="shared" si="3"/>
        <v>1.63</v>
      </c>
      <c r="X6" s="20">
        <f t="shared" si="3"/>
        <v>2234.9699999999998</v>
      </c>
      <c r="Y6" s="21">
        <f>IF(Y7="",NA(),Y7)</f>
        <v>102.58</v>
      </c>
      <c r="Z6" s="21">
        <f t="shared" ref="Z6:AH6" si="4">IF(Z7="",NA(),Z7)</f>
        <v>100</v>
      </c>
      <c r="AA6" s="21">
        <f t="shared" si="4"/>
        <v>100.02</v>
      </c>
      <c r="AB6" s="21">
        <f t="shared" si="4"/>
        <v>100.04</v>
      </c>
      <c r="AC6" s="21">
        <f t="shared" si="4"/>
        <v>99.96</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12.12</v>
      </c>
      <c r="AV6" s="21">
        <f t="shared" ref="AV6:BD6" si="6">IF(AV7="",NA(),AV7)</f>
        <v>18.18</v>
      </c>
      <c r="AW6" s="21">
        <f t="shared" si="6"/>
        <v>43.43</v>
      </c>
      <c r="AX6" s="21">
        <f t="shared" si="6"/>
        <v>56.64</v>
      </c>
      <c r="AY6" s="21">
        <f t="shared" si="6"/>
        <v>67.12</v>
      </c>
      <c r="AZ6" s="21">
        <f t="shared" si="6"/>
        <v>44.24</v>
      </c>
      <c r="BA6" s="21">
        <f t="shared" si="6"/>
        <v>43.07</v>
      </c>
      <c r="BB6" s="21">
        <f t="shared" si="6"/>
        <v>45.42</v>
      </c>
      <c r="BC6" s="21">
        <f t="shared" si="6"/>
        <v>50.63</v>
      </c>
      <c r="BD6" s="21">
        <f t="shared" si="6"/>
        <v>53.28</v>
      </c>
      <c r="BE6" s="20" t="str">
        <f>IF(BE7="","",IF(BE7="-","【-】","【"&amp;SUBSTITUTE(TEXT(BE7,"#,##0.00"),"-","△")&amp;"】"))</f>
        <v>【50.90】</v>
      </c>
      <c r="BF6" s="21">
        <f>IF(BF7="",NA(),BF7)</f>
        <v>37.200000000000003</v>
      </c>
      <c r="BG6" s="21">
        <f t="shared" ref="BG6:BO6" si="7">IF(BG7="",NA(),BG7)</f>
        <v>34.47</v>
      </c>
      <c r="BH6" s="21">
        <f t="shared" si="7"/>
        <v>29.92</v>
      </c>
      <c r="BI6" s="21">
        <f t="shared" si="7"/>
        <v>26.61</v>
      </c>
      <c r="BJ6" s="21">
        <f t="shared" si="7"/>
        <v>29.63</v>
      </c>
      <c r="BK6" s="21">
        <f t="shared" si="7"/>
        <v>1258.43</v>
      </c>
      <c r="BL6" s="21">
        <f t="shared" si="7"/>
        <v>1163.75</v>
      </c>
      <c r="BM6" s="21">
        <f t="shared" si="7"/>
        <v>1195.47</v>
      </c>
      <c r="BN6" s="21">
        <f t="shared" si="7"/>
        <v>1168.69</v>
      </c>
      <c r="BO6" s="21">
        <f t="shared" si="7"/>
        <v>1142.44</v>
      </c>
      <c r="BP6" s="20" t="str">
        <f>IF(BP7="","",IF(BP7="-","【-】","【"&amp;SUBSTITUTE(TEXT(BP7,"#,##0.00"),"-","△")&amp;"】"))</f>
        <v>【1,099.15】</v>
      </c>
      <c r="BQ6" s="21">
        <f>IF(BQ7="",NA(),BQ7)</f>
        <v>53.2</v>
      </c>
      <c r="BR6" s="21">
        <f t="shared" ref="BR6:BZ6" si="8">IF(BR7="",NA(),BR7)</f>
        <v>55.01</v>
      </c>
      <c r="BS6" s="21">
        <f t="shared" si="8"/>
        <v>54.73</v>
      </c>
      <c r="BT6" s="21">
        <f t="shared" si="8"/>
        <v>55.69</v>
      </c>
      <c r="BU6" s="21">
        <f t="shared" si="8"/>
        <v>85.68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269.56</v>
      </c>
      <c r="CC6" s="21">
        <f t="shared" ref="CC6:CK6" si="9">IF(CC7="",NA(),CC7)</f>
        <v>261.11</v>
      </c>
      <c r="CD6" s="21">
        <f t="shared" si="9"/>
        <v>263.20999999999998</v>
      </c>
      <c r="CE6" s="21">
        <f t="shared" si="9"/>
        <v>259.25</v>
      </c>
      <c r="CF6" s="21">
        <f t="shared" si="9"/>
        <v>168.1</v>
      </c>
      <c r="CG6" s="21">
        <f t="shared" si="9"/>
        <v>224.88</v>
      </c>
      <c r="CH6" s="21">
        <f t="shared" si="9"/>
        <v>228.64</v>
      </c>
      <c r="CI6" s="21">
        <f t="shared" si="9"/>
        <v>239.46</v>
      </c>
      <c r="CJ6" s="21">
        <f t="shared" si="9"/>
        <v>233.15</v>
      </c>
      <c r="CK6" s="21">
        <f t="shared" si="9"/>
        <v>252.17</v>
      </c>
      <c r="CL6" s="20" t="str">
        <f>IF(CL7="","",IF(CL7="-","【-】","【"&amp;SUBSTITUTE(TEXT(CL7,"#,##0.00"),"-","△")&amp;"】"))</f>
        <v>【225.78】</v>
      </c>
      <c r="CM6" s="21">
        <f>IF(CM7="",NA(),CM7)</f>
        <v>31.42</v>
      </c>
      <c r="CN6" s="21">
        <f t="shared" ref="CN6:CV6" si="10">IF(CN7="",NA(),CN7)</f>
        <v>41.21</v>
      </c>
      <c r="CO6" s="21">
        <f t="shared" si="10"/>
        <v>37.32</v>
      </c>
      <c r="CP6" s="21">
        <f t="shared" si="10"/>
        <v>33.96</v>
      </c>
      <c r="CQ6" s="21">
        <f t="shared" si="10"/>
        <v>39.74</v>
      </c>
      <c r="CR6" s="21">
        <f t="shared" si="10"/>
        <v>42.4</v>
      </c>
      <c r="CS6" s="21">
        <f t="shared" si="10"/>
        <v>42.28</v>
      </c>
      <c r="CT6" s="21">
        <f t="shared" si="10"/>
        <v>41.06</v>
      </c>
      <c r="CU6" s="21">
        <f t="shared" si="10"/>
        <v>42.09</v>
      </c>
      <c r="CV6" s="21">
        <f t="shared" si="10"/>
        <v>42.15</v>
      </c>
      <c r="CW6" s="20" t="str">
        <f>IF(CW7="","",IF(CW7="-","【-】","【"&amp;SUBSTITUTE(TEXT(CW7,"#,##0.00"),"-","△")&amp;"】"))</f>
        <v>【43.17】</v>
      </c>
      <c r="CX6" s="21">
        <f>IF(CX7="",NA(),CX7)</f>
        <v>73.209999999999994</v>
      </c>
      <c r="CY6" s="21">
        <f t="shared" ref="CY6:DG6" si="11">IF(CY7="",NA(),CY7)</f>
        <v>73.31</v>
      </c>
      <c r="CZ6" s="21">
        <f t="shared" si="11"/>
        <v>72.86</v>
      </c>
      <c r="DA6" s="21">
        <f t="shared" si="11"/>
        <v>74.11</v>
      </c>
      <c r="DB6" s="21">
        <f t="shared" si="11"/>
        <v>74.66</v>
      </c>
      <c r="DC6" s="21">
        <f t="shared" si="11"/>
        <v>84.19</v>
      </c>
      <c r="DD6" s="21">
        <f t="shared" si="11"/>
        <v>84.34</v>
      </c>
      <c r="DE6" s="21">
        <f t="shared" si="11"/>
        <v>84.34</v>
      </c>
      <c r="DF6" s="21">
        <f t="shared" si="11"/>
        <v>84.73</v>
      </c>
      <c r="DG6" s="21">
        <f t="shared" si="11"/>
        <v>84.21</v>
      </c>
      <c r="DH6" s="20" t="str">
        <f>IF(DH7="","",IF(DH7="-","【-】","【"&amp;SUBSTITUTE(TEXT(DH7,"#,##0.00"),"-","△")&amp;"】"))</f>
        <v>【86.31】</v>
      </c>
      <c r="DI6" s="21">
        <f>IF(DI7="",NA(),DI7)</f>
        <v>3.08</v>
      </c>
      <c r="DJ6" s="21">
        <f t="shared" ref="DJ6:DR6" si="12">IF(DJ7="",NA(),DJ7)</f>
        <v>6</v>
      </c>
      <c r="DK6" s="21">
        <f t="shared" si="12"/>
        <v>8.86</v>
      </c>
      <c r="DL6" s="21">
        <f t="shared" si="12"/>
        <v>11.32</v>
      </c>
      <c r="DM6" s="21">
        <f t="shared" si="12"/>
        <v>14.23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442054</v>
      </c>
      <c r="D7" s="23">
        <v>46</v>
      </c>
      <c r="E7" s="23">
        <v>17</v>
      </c>
      <c r="F7" s="23">
        <v>4</v>
      </c>
      <c r="G7" s="23">
        <v>0</v>
      </c>
      <c r="H7" s="23" t="s">
        <v>96</v>
      </c>
      <c r="I7" s="23" t="s">
        <v>97</v>
      </c>
      <c r="J7" s="23" t="s">
        <v>98</v>
      </c>
      <c r="K7" s="23" t="s">
        <v>99</v>
      </c>
      <c r="L7" s="23" t="s">
        <v>100</v>
      </c>
      <c r="M7" s="23" t="s">
        <v>101</v>
      </c>
      <c r="N7" s="24" t="s">
        <v>102</v>
      </c>
      <c r="O7" s="24">
        <v>82.54</v>
      </c>
      <c r="P7" s="24">
        <v>5.7</v>
      </c>
      <c r="Q7" s="24">
        <v>96.63</v>
      </c>
      <c r="R7" s="24">
        <v>2910</v>
      </c>
      <c r="S7" s="24">
        <v>64450</v>
      </c>
      <c r="T7" s="24">
        <v>903.14</v>
      </c>
      <c r="U7" s="24">
        <v>71.36</v>
      </c>
      <c r="V7" s="24">
        <v>3643</v>
      </c>
      <c r="W7" s="24">
        <v>1.63</v>
      </c>
      <c r="X7" s="24">
        <v>2234.9699999999998</v>
      </c>
      <c r="Y7" s="24">
        <v>102.58</v>
      </c>
      <c r="Z7" s="24">
        <v>100</v>
      </c>
      <c r="AA7" s="24">
        <v>100.02</v>
      </c>
      <c r="AB7" s="24">
        <v>100.04</v>
      </c>
      <c r="AC7" s="24">
        <v>99.96</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12.12</v>
      </c>
      <c r="AV7" s="24">
        <v>18.18</v>
      </c>
      <c r="AW7" s="24">
        <v>43.43</v>
      </c>
      <c r="AX7" s="24">
        <v>56.64</v>
      </c>
      <c r="AY7" s="24">
        <v>67.12</v>
      </c>
      <c r="AZ7" s="24">
        <v>44.24</v>
      </c>
      <c r="BA7" s="24">
        <v>43.07</v>
      </c>
      <c r="BB7" s="24">
        <v>45.42</v>
      </c>
      <c r="BC7" s="24">
        <v>50.63</v>
      </c>
      <c r="BD7" s="24">
        <v>53.28</v>
      </c>
      <c r="BE7" s="24">
        <v>50.9</v>
      </c>
      <c r="BF7" s="24">
        <v>37.200000000000003</v>
      </c>
      <c r="BG7" s="24">
        <v>34.47</v>
      </c>
      <c r="BH7" s="24">
        <v>29.92</v>
      </c>
      <c r="BI7" s="24">
        <v>26.61</v>
      </c>
      <c r="BJ7" s="24">
        <v>29.63</v>
      </c>
      <c r="BK7" s="24">
        <v>1258.43</v>
      </c>
      <c r="BL7" s="24">
        <v>1163.75</v>
      </c>
      <c r="BM7" s="24">
        <v>1195.47</v>
      </c>
      <c r="BN7" s="24">
        <v>1168.69</v>
      </c>
      <c r="BO7" s="24">
        <v>1142.44</v>
      </c>
      <c r="BP7" s="24">
        <v>1099.1500000000001</v>
      </c>
      <c r="BQ7" s="24">
        <v>53.2</v>
      </c>
      <c r="BR7" s="24">
        <v>55.01</v>
      </c>
      <c r="BS7" s="24">
        <v>54.73</v>
      </c>
      <c r="BT7" s="24">
        <v>55.69</v>
      </c>
      <c r="BU7" s="24">
        <v>85.68</v>
      </c>
      <c r="BV7" s="24">
        <v>73.36</v>
      </c>
      <c r="BW7" s="24">
        <v>72.599999999999994</v>
      </c>
      <c r="BX7" s="24">
        <v>69.430000000000007</v>
      </c>
      <c r="BY7" s="24">
        <v>70.709999999999994</v>
      </c>
      <c r="BZ7" s="24">
        <v>66.63</v>
      </c>
      <c r="CA7" s="24">
        <v>72.92</v>
      </c>
      <c r="CB7" s="24">
        <v>269.56</v>
      </c>
      <c r="CC7" s="24">
        <v>261.11</v>
      </c>
      <c r="CD7" s="24">
        <v>263.20999999999998</v>
      </c>
      <c r="CE7" s="24">
        <v>259.25</v>
      </c>
      <c r="CF7" s="24">
        <v>168.1</v>
      </c>
      <c r="CG7" s="24">
        <v>224.88</v>
      </c>
      <c r="CH7" s="24">
        <v>228.64</v>
      </c>
      <c r="CI7" s="24">
        <v>239.46</v>
      </c>
      <c r="CJ7" s="24">
        <v>233.15</v>
      </c>
      <c r="CK7" s="24">
        <v>252.17</v>
      </c>
      <c r="CL7" s="24">
        <v>225.78</v>
      </c>
      <c r="CM7" s="24">
        <v>31.42</v>
      </c>
      <c r="CN7" s="24">
        <v>41.21</v>
      </c>
      <c r="CO7" s="24">
        <v>37.32</v>
      </c>
      <c r="CP7" s="24">
        <v>33.96</v>
      </c>
      <c r="CQ7" s="24">
        <v>39.74</v>
      </c>
      <c r="CR7" s="24">
        <v>42.4</v>
      </c>
      <c r="CS7" s="24">
        <v>42.28</v>
      </c>
      <c r="CT7" s="24">
        <v>41.06</v>
      </c>
      <c r="CU7" s="24">
        <v>42.09</v>
      </c>
      <c r="CV7" s="24">
        <v>42.15</v>
      </c>
      <c r="CW7" s="24">
        <v>43.17</v>
      </c>
      <c r="CX7" s="24">
        <v>73.209999999999994</v>
      </c>
      <c r="CY7" s="24">
        <v>73.31</v>
      </c>
      <c r="CZ7" s="24">
        <v>72.86</v>
      </c>
      <c r="DA7" s="24">
        <v>74.11</v>
      </c>
      <c r="DB7" s="24">
        <v>74.66</v>
      </c>
      <c r="DC7" s="24">
        <v>84.19</v>
      </c>
      <c r="DD7" s="24">
        <v>84.34</v>
      </c>
      <c r="DE7" s="24">
        <v>84.34</v>
      </c>
      <c r="DF7" s="24">
        <v>84.73</v>
      </c>
      <c r="DG7" s="24">
        <v>84.21</v>
      </c>
      <c r="DH7" s="24">
        <v>86.31</v>
      </c>
      <c r="DI7" s="24">
        <v>3.08</v>
      </c>
      <c r="DJ7" s="24">
        <v>6</v>
      </c>
      <c r="DK7" s="24">
        <v>8.86</v>
      </c>
      <c r="DL7" s="24">
        <v>11.32</v>
      </c>
      <c r="DM7" s="24">
        <v>14.23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佐藤 聡彦</cp:lastModifiedBy>
  <cp:lastPrinted>2026-02-24T05:01:17Z</cp:lastPrinted>
  <dcterms:created xsi:type="dcterms:W3CDTF">2025-12-23T06:15:02Z</dcterms:created>
  <dcterms:modified xsi:type="dcterms:W3CDTF">2026-02-26T02:42:19Z</dcterms:modified>
  <cp:category/>
</cp:coreProperties>
</file>