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s.city.saiki.lg.jp\財政課\zaisei\Ｒ7財政共有資料\200.公営企業\02.調査、照会等\07.[20260115]（〆1.30）公営企業に係る経営比較分析表(R6決算)の分析等について（依頼）\05.県へ再提出\"/>
    </mc:Choice>
  </mc:AlternateContent>
  <xr:revisionPtr revIDLastSave="0" documentId="13_ncr:1_{31C6FFE8-B5E9-4977-A7BA-73D7EC532AE9}" xr6:coauthVersionLast="36" xr6:coauthVersionMax="36" xr10:uidLastSave="{00000000-0000-0000-0000-000000000000}"/>
  <workbookProtection workbookAlgorithmName="SHA-512" workbookHashValue="3hdcUBYuYoUcoe6F/Da5YvigSApoG7il/qQn4VGnQfXuzhIzm/U5PLLOzjr7P2U0XmSgYDttOCt2ioGqKYtC7w==" workbookSaltValue="WA/fqnJnCJwIU9DsLi6TcA==" workbookSpinCount="100000" lockStructure="1"/>
  <bookViews>
    <workbookView xWindow="510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AT8" i="4"/>
  <c r="W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<sst xmlns="http://schemas.openxmlformats.org/spreadsheetml/2006/main" count="231" uniqueCount="115">
  <si>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</si>
  <si>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</si>
  <si>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</si>
  <si>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</si>
  <si>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</si>
  <si>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</si>
  <si>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</si>
  <si>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</si>
  <si>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</si>
  <si>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</si>
  <si>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</si>
  <si>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</si>
  <si>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</si>
  <si>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</si>
  <si>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</si>
  <si>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</si>
  <si>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</si>
  <si>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</si>
  <si>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</si>
  <si>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</si>
  <si>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</si>
  <si>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</si>
  <si>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</si>
  <si>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</si>
  <si>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</si>
  <si>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</si>
  <si>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</si>
  <si>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</si>
  <si>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</si>
  <si>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</si>
  <si>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</si>
  <si>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</si>
  <si>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</si>
  <si>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</si>
  <si>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</si>
  <si>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</si>
  <si>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</si>
  <si>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</si>
  <si>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</si>
  <si>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</si>
  <si>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</si>
  <si>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</si>
  <si>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</si>
  <si>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</si>
  <si>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</si>
  <si>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</si>
  <si>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</si>
  <si>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</si>
  <si>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</si>
  <si>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</si>
  <si>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</si>
  <si>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</si>
  <si>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</si>
  <si>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</si>
  <si>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</si>
  <si>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</si>
  <si>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</si>
  <si>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</si>
  <si>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</si>
  <si>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</si>
  <si>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</si>
  <si>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</si>
  <si>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</si>
  <si>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</si>
  <si>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</si>
  <si>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</si>
  <si>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</si>
  <si>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</si>
  <si>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</si>
  <si>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</si>
  <si>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</si>
  <si>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</si>
  <si>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</si>
  <si>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</si>
  <si>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</si>
  <si>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</si>
  <si>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</si>
  <si>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</si>
  <si>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</si>
  <si>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</si>
  <si>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</si>
  <si>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</si>
  <si>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</si>
  <si>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</si>
  <si>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</si>
  <si>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</si>
  <si>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</si>
  <si>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</si>
  <si>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</si>
  <si>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</si>
  <si>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</si>
  <si>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</si>
  <si>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</si>
  <si>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</si>
  <si>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</si>
  <si>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</si>
  <si>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佐伯市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</si>
  <si>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</si>
  <si>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</si>
  <si>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</si>
  <si>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</si>
  <si>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</si>
  <si>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</si>
  <si>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</si>
  <si>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</si>
  <si>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</si>
  <si>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</si>
  <si>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</si>
  <si>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</si>
  <si>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</si>
  <si>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</si>
  <si>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</si>
  <si>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有形固定資産のうち償却対象資産の減価償却がどの程度進んでいるかを示す指標。類似団体平均を上回っており、施設の改築・更新の必要性が高まっている。佐伯市下水道ストックマネジメント計画に基づき計画的な更新をしていく必要がある。
②『管渠老朽化率』…法定耐用年数を超えた管渠延長の割合を示す指標。法定耐用年数を超えた管渠を保有していないことから、現時点においては適正な値となっているが、陶管の管路閉塞が発生しており、点検・調査を進め適切な管理を行っていく必要がある。
③『管渠改善率』…当該年度に更新した管渠延長の割合を示す指標。年次計画にて実施しており例年同様の値となっている。</t>
    <rPh sb="66" eb="68">
      <t>シセツ</t>
    </rPh>
    <rPh sb="69" eb="71">
      <t>カイチク</t>
    </rPh>
    <rPh sb="72" eb="74">
      <t>コウシン</t>
    </rPh>
    <rPh sb="75" eb="77">
      <t>ヒツヨウ</t>
    </rPh>
    <rPh sb="77" eb="78">
      <t>セイ</t>
    </rPh>
    <rPh sb="79" eb="80">
      <t>タカ</t>
    </rPh>
    <rPh sb="86" eb="89">
      <t>サイキシ</t>
    </rPh>
    <rPh sb="89" eb="92">
      <t>ゲスイドウ</t>
    </rPh>
    <rPh sb="102" eb="104">
      <t>ケイカク</t>
    </rPh>
    <rPh sb="105" eb="106">
      <t>モト</t>
    </rPh>
    <rPh sb="108" eb="110">
      <t>ケイカク</t>
    </rPh>
    <rPh sb="110" eb="111">
      <t>テキ</t>
    </rPh>
    <rPh sb="112" eb="114">
      <t>コウシン</t>
    </rPh>
    <rPh sb="119" eb="121">
      <t>ヒツヨウ</t>
    </rPh>
    <rPh sb="204" eb="206">
      <t>トウカン</t>
    </rPh>
    <rPh sb="207" eb="209">
      <t>カンロ</t>
    </rPh>
    <rPh sb="209" eb="211">
      <t>ヘイソク</t>
    </rPh>
    <rPh sb="212" eb="214">
      <t>ハッセイ</t>
    </rPh>
    <rPh sb="219" eb="221">
      <t>テンケン</t>
    </rPh>
    <rPh sb="222" eb="224">
      <t>チョウサ</t>
    </rPh>
    <rPh sb="225" eb="226">
      <t>スス</t>
    </rPh>
    <rPh sb="230" eb="232">
      <t>カンリ</t>
    </rPh>
    <rPh sb="233" eb="234">
      <t>オコナ</t>
    </rPh>
    <rPh sb="238" eb="240">
      <t>ヒツヨウ</t>
    </rPh>
    <rPh sb="288" eb="290">
      <t>レイネン</t>
    </rPh>
    <rPh sb="290" eb="292">
      <t>ドウヨウ</t>
    </rPh>
    <rPh sb="293" eb="294">
      <t>アタイ</t>
    </rPh>
    <phoneticPr fontId="4"/>
  </si>
  <si>
    <t>公共下水道事業の将来の事業環境については、接続率の向上と未普及地域の整備により接続世帯の増加を図る一方で、急激な人口減少が有収水量の減少をもたらし、使用料収入は減少する見込みである。今後は人材不足も懸念される中、限られた職員で適切な維持管理を行う必要がある。そのため、下水道事業に従事する人員の削減や汚水処理の高効率化、合理化を進めつつ、現在実施している包括的民間委託を活用することが重要である。また、施設の老朽化対策や物価上昇による維持管理費の増加の影響で、支出を抑制することは困難な状況となっている。今後の下水道事業においては、さらなる経営努力を行いながら支出削減を図るとともに、使用料体系の見直しも必要である。</t>
    <rPh sb="0" eb="2">
      <t>コウキョウ</t>
    </rPh>
    <phoneticPr fontId="4"/>
  </si>
  <si>
    <t>①『経常収支比率』…経常費用が経常収益でどの程度賄えているかを示す指標。概ね良好である。
②『累積欠損金比率』…営業収益に対する累積欠損金の状況を示す指標。過去5年間においていずれも累積欠損金が生じており、経営の健全性に課題がある。この累積欠損金は、供用開始直後の昭和62年度から平成6年度までの間に発生したものであり、現時点においてもその解消に至っていない。
③『流動比率』…流動負債に対する流動資産の割合で短期債務に対する支払能力を示す指標。類似団体平均を上回っており、概ね良好である。
④『企業債残高対事業規模比率』…料金収入に対する企業債残高の割合であり、企業債残高の規模を示す指標。類似団体平均を下回っており、概ね適正な値である。
⑤『経費回収率』…使用料で回収すべき経費を、どの程度使用料で賄えているかを示す指標。今後は経営戦略に基づき100％を目指していく必要がある。
⑥『汚水処理原価』…有収水量1㎥当たりの汚水処理に要した費用で、汚水処理に係るコストを示す指標。類似団体平均を下回っており、概ね適正な値である。
⑦『施設利用率』…施設の対応可能能力に対する処理水量の割合で、施設の利用状況を判断する指標。類似団体平均を下回っている。現在終末処理場には３つの処理系統があるが、うち１つが更新等で使用できない時期があり、その間は２系統での運転となり汚水処理に余裕はない。以上の点から利用率は概ね適正な値である。
⑧『水洗化率』…処理区域内人口のうち、実際に水洗便所を設置して汚水処理している割合を示す指標。類似団体平均を下回っており、今後も健全な財政運営に向け、未接続世帯への普及促進活動を積極的に行う必要がある。</t>
    <rPh sb="363" eb="365">
      <t>コンゴ</t>
    </rPh>
    <rPh sb="366" eb="368">
      <t>ケイエイ</t>
    </rPh>
    <rPh sb="368" eb="370">
      <t>センリャク</t>
    </rPh>
    <rPh sb="371" eb="372">
      <t>モト</t>
    </rPh>
    <rPh sb="379" eb="381">
      <t>メザ</t>
    </rPh>
    <rPh sb="385" eb="387">
      <t>ヒツヨウ</t>
    </rPh>
    <rPh sb="518" eb="520">
      <t>シタマワ</t>
    </rPh>
    <rPh sb="525" eb="527">
      <t>ゲンザイ</t>
    </rPh>
    <rPh sb="527" eb="532">
      <t>シュウマツショリジョウ</t>
    </rPh>
    <rPh sb="537" eb="541">
      <t>ショリケイトウ</t>
    </rPh>
    <rPh sb="551" eb="553">
      <t>コウシン</t>
    </rPh>
    <rPh sb="569" eb="570">
      <t>アイダ</t>
    </rPh>
    <rPh sb="572" eb="574">
      <t>ケイトウ</t>
    </rPh>
    <rPh sb="576" eb="578">
      <t>ウンテン</t>
    </rPh>
    <rPh sb="581" eb="583">
      <t>オスイ</t>
    </rPh>
    <rPh sb="583" eb="585">
      <t>ショリ</t>
    </rPh>
    <rPh sb="586" eb="588">
      <t>ヨユウ</t>
    </rPh>
    <rPh sb="592" eb="594">
      <t>イジョウ</t>
    </rPh>
    <rPh sb="595" eb="596">
      <t>テン</t>
    </rPh>
    <rPh sb="598" eb="601">
      <t>リヨウリツ</t>
    </rPh>
    <rPh sb="602" eb="603">
      <t>オオム</t>
    </rPh>
    <rPh sb="604" eb="606">
      <t>テキセイ</t>
    </rPh>
    <rPh sb="607" eb="608">
      <t>アタイ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</si>
</sst>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0.06</c:v>
                </c:pt>
                <c:pt idx="1">
                  <c:v>0.44</c:v>
                </c:pt>
                <c:pt idx="2">
                  <c:v>0.06</c:v>
                </c:pt>
                <c:pt idx="3">
                  <c:v>0.05</c:v>
                </c:pt>
                <c:pt idx="4">
                  <c:v>0.12</c:v>
                </c:pt>
              </c:numCache>
            </c:numRef>
          </c:val>
          <c:extLst>
            <c:ext xmlns:c16="http://schemas.microsoft.com/office/drawing/2014/chart" uri="{C3380CC4-5D6E-409C-BE32-E72D297353CC}">
              <c16:uniqueId val="{00000000-00C8-4DC1-8DDD-8899D483051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00C8-4DC1-8DDD-8899D483051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51.33</c:v>
                </c:pt>
                <c:pt idx="1">
                  <c:v>54.44</c:v>
                </c:pt>
                <c:pt idx="2">
                  <c:v>47.66</c:v>
                </c:pt>
                <c:pt idx="3">
                  <c:v>47.1</c:v>
                </c:pt>
                <c:pt idx="4">
                  <c:v>47.1</c:v>
                </c:pt>
              </c:numCache>
            </c:numRef>
          </c:val>
          <c:extLst>
            <c:ext xmlns:c16="http://schemas.microsoft.com/office/drawing/2014/chart" uri="{C3380CC4-5D6E-409C-BE32-E72D297353CC}">
              <c16:uniqueId val="{00000000-83A5-468A-941F-8891CEF2693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83A5-468A-941F-8891CEF2693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78.819999999999993</c:v>
                </c:pt>
                <c:pt idx="1">
                  <c:v>78.760000000000005</c:v>
                </c:pt>
                <c:pt idx="2">
                  <c:v>77.8</c:v>
                </c:pt>
                <c:pt idx="3">
                  <c:v>78.599999999999994</c:v>
                </c:pt>
                <c:pt idx="4">
                  <c:v>79.44</c:v>
                </c:pt>
              </c:numCache>
            </c:numRef>
          </c:val>
          <c:extLst>
            <c:ext xmlns:c16="http://schemas.microsoft.com/office/drawing/2014/chart" uri="{C3380CC4-5D6E-409C-BE32-E72D297353CC}">
              <c16:uniqueId val="{00000000-056E-4AC6-BCDF-3BD98854786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056E-4AC6-BCDF-3BD98854786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99.99</c:v>
                </c:pt>
                <c:pt idx="1">
                  <c:v>100.01</c:v>
                </c:pt>
                <c:pt idx="2">
                  <c:v>100.01</c:v>
                </c:pt>
                <c:pt idx="3">
                  <c:v>100.03</c:v>
                </c:pt>
                <c:pt idx="4">
                  <c:v>100.02</c:v>
                </c:pt>
              </c:numCache>
            </c:numRef>
          </c:val>
          <c:extLst>
            <c:ext xmlns:c16="http://schemas.microsoft.com/office/drawing/2014/chart" uri="{C3380CC4-5D6E-409C-BE32-E72D297353CC}">
              <c16:uniqueId val="{00000000-E6F5-4120-9F1E-B2425912D29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E6F5-4120-9F1E-B2425912D29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39.049999999999997</c:v>
                </c:pt>
                <c:pt idx="1">
                  <c:v>40.19</c:v>
                </c:pt>
                <c:pt idx="2">
                  <c:v>41.63</c:v>
                </c:pt>
                <c:pt idx="3">
                  <c:v>42.79</c:v>
                </c:pt>
                <c:pt idx="4">
                  <c:v>44.34</c:v>
                </c:pt>
              </c:numCache>
            </c:numRef>
          </c:val>
          <c:extLst>
            <c:ext xmlns:c16="http://schemas.microsoft.com/office/drawing/2014/chart" uri="{C3380CC4-5D6E-409C-BE32-E72D297353CC}">
              <c16:uniqueId val="{00000000-B3BC-4B2C-B925-74936A4850C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B3BC-4B2C-B925-74936A4850C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C1-4B13-BA5E-C137390A31A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47C1-4B13-BA5E-C137390A31A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177.22</c:v>
                </c:pt>
                <c:pt idx="1">
                  <c:v>177.68</c:v>
                </c:pt>
                <c:pt idx="2">
                  <c:v>176.87</c:v>
                </c:pt>
                <c:pt idx="3">
                  <c:v>176.11</c:v>
                </c:pt>
                <c:pt idx="4">
                  <c:v>173.41</c:v>
                </c:pt>
              </c:numCache>
            </c:numRef>
          </c:val>
          <c:extLst>
            <c:ext xmlns:c16="http://schemas.microsoft.com/office/drawing/2014/chart" uri="{C3380CC4-5D6E-409C-BE32-E72D297353CC}">
              <c16:uniqueId val="{00000000-6BBD-458F-86FA-C66EC9403A4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6BBD-458F-86FA-C66EC9403A4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109.06</c:v>
                </c:pt>
                <c:pt idx="1">
                  <c:v>103.38</c:v>
                </c:pt>
                <c:pt idx="2">
                  <c:v>104.05</c:v>
                </c:pt>
                <c:pt idx="3">
                  <c:v>99.46</c:v>
                </c:pt>
                <c:pt idx="4">
                  <c:v>105.17</c:v>
                </c:pt>
              </c:numCache>
            </c:numRef>
          </c:val>
          <c:extLst>
            <c:ext xmlns:c16="http://schemas.microsoft.com/office/drawing/2014/chart" uri="{C3380CC4-5D6E-409C-BE32-E72D297353CC}">
              <c16:uniqueId val="{00000000-A865-4429-B46E-AB11F037C54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A865-4429-B46E-AB11F037C54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573.1</c:v>
                </c:pt>
                <c:pt idx="1">
                  <c:v>576.99</c:v>
                </c:pt>
                <c:pt idx="2">
                  <c:v>552.05999999999995</c:v>
                </c:pt>
                <c:pt idx="3">
                  <c:v>508.84</c:v>
                </c:pt>
                <c:pt idx="4">
                  <c:v>393.98</c:v>
                </c:pt>
              </c:numCache>
            </c:numRef>
          </c:val>
          <c:extLst>
            <c:ext xmlns:c16="http://schemas.microsoft.com/office/drawing/2014/chart" uri="{C3380CC4-5D6E-409C-BE32-E72D297353CC}">
              <c16:uniqueId val="{00000000-48C3-4A81-AA0D-21CF1018550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48C3-4A81-AA0D-21CF1018550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98.6</c:v>
                </c:pt>
                <c:pt idx="1">
                  <c:v>97.6</c:v>
                </c:pt>
                <c:pt idx="2">
                  <c:v>99.61</c:v>
                </c:pt>
                <c:pt idx="3">
                  <c:v>99.4</c:v>
                </c:pt>
                <c:pt idx="4">
                  <c:v>98.59</c:v>
                </c:pt>
              </c:numCache>
            </c:numRef>
          </c:val>
          <c:extLst>
            <c:ext xmlns:c16="http://schemas.microsoft.com/office/drawing/2014/chart" uri="{C3380CC4-5D6E-409C-BE32-E72D297353CC}">
              <c16:uniqueId val="{00000000-2FB2-475C-B9BC-C783DF5911E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2FB2-475C-B9BC-C783DF5911E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148.44999999999999</c:v>
                </c:pt>
                <c:pt idx="1">
                  <c:v>150.09</c:v>
                </c:pt>
                <c:pt idx="2">
                  <c:v>147.55000000000001</c:v>
                </c:pt>
                <c:pt idx="3">
                  <c:v>148.12</c:v>
                </c:pt>
                <c:pt idx="4">
                  <c:v>149.66999999999999</c:v>
                </c:pt>
              </c:numCache>
            </c:numRef>
          </c:val>
          <c:extLst>
            <c:ext xmlns:c16="http://schemas.microsoft.com/office/drawing/2014/chart" uri="{C3380CC4-5D6E-409C-BE32-E72D297353CC}">
              <c16:uniqueId val="{00000000-1B8F-4658-B157-4B81E6B4B88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1B8F-4658-B157-4B81E6B4B88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16"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大分県　佐伯市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64450</v>
      </c>
      <c r="AM8" s="41"/>
      <c r="AN8" s="41"/>
      <c r="AO8" s="41"/>
      <c r="AP8" s="41"/>
      <c r="AQ8" s="41"/>
      <c r="AR8" s="41"/>
      <c r="AS8" s="41"/>
      <c r="AT8" s="34">
        <f>データ!T6</f>
        <v>903.14</v>
      </c>
      <c r="AU8" s="34"/>
      <c r="AV8" s="34"/>
      <c r="AW8" s="34"/>
      <c r="AX8" s="34"/>
      <c r="AY8" s="34"/>
      <c r="AZ8" s="34"/>
      <c r="BA8" s="34"/>
      <c r="BB8" s="34">
        <f>データ!U6</f>
        <v>71.36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74.7</v>
      </c>
      <c r="J10" s="34"/>
      <c r="K10" s="34"/>
      <c r="L10" s="34"/>
      <c r="M10" s="34"/>
      <c r="N10" s="34"/>
      <c r="O10" s="34"/>
      <c r="P10" s="34">
        <f>データ!P6</f>
        <v>30.13</v>
      </c>
      <c r="Q10" s="34"/>
      <c r="R10" s="34"/>
      <c r="S10" s="34"/>
      <c r="T10" s="34"/>
      <c r="U10" s="34"/>
      <c r="V10" s="34"/>
      <c r="W10" s="34">
        <f>データ!Q6</f>
        <v>52.6</v>
      </c>
      <c r="X10" s="34"/>
      <c r="Y10" s="34"/>
      <c r="Z10" s="34"/>
      <c r="AA10" s="34"/>
      <c r="AB10" s="34"/>
      <c r="AC10" s="34"/>
      <c r="AD10" s="41">
        <f>データ!R6</f>
        <v>2910</v>
      </c>
      <c r="AE10" s="41"/>
      <c r="AF10" s="41"/>
      <c r="AG10" s="41"/>
      <c r="AH10" s="41"/>
      <c r="AI10" s="41"/>
      <c r="AJ10" s="41"/>
      <c r="AK10" s="2"/>
      <c r="AL10" s="41">
        <f>データ!V6</f>
        <v>19252</v>
      </c>
      <c r="AM10" s="41"/>
      <c r="AN10" s="41"/>
      <c r="AO10" s="41"/>
      <c r="AP10" s="41"/>
      <c r="AQ10" s="41"/>
      <c r="AR10" s="41"/>
      <c r="AS10" s="41"/>
      <c r="AT10" s="34">
        <f>データ!W6</f>
        <v>4.3899999999999997</v>
      </c>
      <c r="AU10" s="34"/>
      <c r="AV10" s="34"/>
      <c r="AW10" s="34"/>
      <c r="AX10" s="34"/>
      <c r="AY10" s="34"/>
      <c r="AZ10" s="34"/>
      <c r="BA10" s="34"/>
      <c r="BB10" s="34">
        <f>データ!X6</f>
        <v>4385.42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7Jp/2FhTPy5hGx+8XYWXHDHPFsOJpJIK5jT5Zfi6gcst3QYW6av9lncqbFTcS8Un4jLQS+U69rPgjdBSS1jSXg==" saltValue="oQ43dosU+YLtR2AfFrCdX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442054</v>
      </c>
      <c r="D6" s="19">
        <f t="shared" si="3"/>
        <v>46</v>
      </c>
      <c r="E6" s="19">
        <f t="shared" si="3"/>
        <v>17</v>
      </c>
      <c r="F6" s="19">
        <f t="shared" si="3"/>
        <v>1</v>
      </c>
      <c r="G6" s="19">
        <f t="shared" si="3"/>
        <v>0</v>
      </c>
      <c r="H6" s="19" t="str">
        <f t="shared" si="3"/>
        <v>大分県　佐伯市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74.7</v>
      </c>
      <c r="P6" s="20">
        <f t="shared" si="3"/>
        <v>30.13</v>
      </c>
      <c r="Q6" s="20">
        <f t="shared" si="3"/>
        <v>52.6</v>
      </c>
      <c r="R6" s="20">
        <f t="shared" si="3"/>
        <v>2910</v>
      </c>
      <c r="S6" s="20">
        <f t="shared" si="3"/>
        <v>64450</v>
      </c>
      <c r="T6" s="20">
        <f t="shared" si="3"/>
        <v>903.14</v>
      </c>
      <c r="U6" s="20">
        <f t="shared" si="3"/>
        <v>71.36</v>
      </c>
      <c r="V6" s="20">
        <f t="shared" si="3"/>
        <v>19252</v>
      </c>
      <c r="W6" s="20">
        <f t="shared" si="3"/>
        <v>4.3899999999999997</v>
      </c>
      <c r="X6" s="20">
        <f t="shared" si="3"/>
        <v>4385.42</v>
      </c>
      <c r="Y6" s="21">
        <f>IF(Y7="",NA(),Y7)</f>
        <v>99.99</v>
      </c>
      <c r="Z6" s="21">
        <f t="shared" ref="Z6:AH6" si="4">IF(Z7="",NA(),Z7)</f>
        <v>100.01</v>
      </c>
      <c r="AA6" s="21">
        <f t="shared" si="4"/>
        <v>100.01</v>
      </c>
      <c r="AB6" s="21">
        <f t="shared" si="4"/>
        <v>100.03</v>
      </c>
      <c r="AC6" s="21">
        <f t="shared" si="4"/>
        <v>100.02</v>
      </c>
      <c r="AD6" s="21">
        <f t="shared" si="4"/>
        <v>106.5</v>
      </c>
      <c r="AE6" s="21">
        <f t="shared" si="4"/>
        <v>106.22</v>
      </c>
      <c r="AF6" s="21">
        <f t="shared" si="4"/>
        <v>107.01</v>
      </c>
      <c r="AG6" s="21">
        <f t="shared" si="4"/>
        <v>106.53</v>
      </c>
      <c r="AH6" s="21">
        <f t="shared" si="4"/>
        <v>105.5</v>
      </c>
      <c r="AI6" s="20" t="str">
        <f>IF(AI7="","",IF(AI7="-","【-】","【"&amp;SUBSTITUTE(TEXT(AI7,"#,##0.00"),"-","△")&amp;"】"))</f>
        <v>【105.36】</v>
      </c>
      <c r="AJ6" s="21">
        <f>IF(AJ7="",NA(),AJ7)</f>
        <v>177.22</v>
      </c>
      <c r="AK6" s="21">
        <f t="shared" ref="AK6:AS6" si="5">IF(AK7="",NA(),AK7)</f>
        <v>177.68</v>
      </c>
      <c r="AL6" s="21">
        <f t="shared" si="5"/>
        <v>176.87</v>
      </c>
      <c r="AM6" s="21">
        <f t="shared" si="5"/>
        <v>176.11</v>
      </c>
      <c r="AN6" s="21">
        <f t="shared" si="5"/>
        <v>173.41</v>
      </c>
      <c r="AO6" s="21">
        <f t="shared" si="5"/>
        <v>18.36</v>
      </c>
      <c r="AP6" s="21">
        <f t="shared" si="5"/>
        <v>18.010000000000002</v>
      </c>
      <c r="AQ6" s="21">
        <f t="shared" si="5"/>
        <v>23.86</v>
      </c>
      <c r="AR6" s="21">
        <f t="shared" si="5"/>
        <v>18.41</v>
      </c>
      <c r="AS6" s="21">
        <f t="shared" si="5"/>
        <v>16.91</v>
      </c>
      <c r="AT6" s="20" t="str">
        <f>IF(AT7="","",IF(AT7="-","【-】","【"&amp;SUBSTITUTE(TEXT(AT7,"#,##0.00"),"-","△")&amp;"】"))</f>
        <v>【3.12】</v>
      </c>
      <c r="AU6" s="21">
        <f>IF(AU7="",NA(),AU7)</f>
        <v>109.06</v>
      </c>
      <c r="AV6" s="21">
        <f t="shared" ref="AV6:BD6" si="6">IF(AV7="",NA(),AV7)</f>
        <v>103.38</v>
      </c>
      <c r="AW6" s="21">
        <f t="shared" si="6"/>
        <v>104.05</v>
      </c>
      <c r="AX6" s="21">
        <f t="shared" si="6"/>
        <v>99.46</v>
      </c>
      <c r="AY6" s="21">
        <f t="shared" si="6"/>
        <v>105.17</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573.1</v>
      </c>
      <c r="BG6" s="21">
        <f t="shared" ref="BG6:BO6" si="7">IF(BG7="",NA(),BG7)</f>
        <v>576.99</v>
      </c>
      <c r="BH6" s="21">
        <f t="shared" si="7"/>
        <v>552.05999999999995</v>
      </c>
      <c r="BI6" s="21">
        <f t="shared" si="7"/>
        <v>508.84</v>
      </c>
      <c r="BJ6" s="21">
        <f t="shared" si="7"/>
        <v>393.98</v>
      </c>
      <c r="BK6" s="21">
        <f t="shared" si="7"/>
        <v>789.08</v>
      </c>
      <c r="BL6" s="21">
        <f t="shared" si="7"/>
        <v>747.84</v>
      </c>
      <c r="BM6" s="21">
        <f t="shared" si="7"/>
        <v>804.98</v>
      </c>
      <c r="BN6" s="21">
        <f t="shared" si="7"/>
        <v>767.56</v>
      </c>
      <c r="BO6" s="21">
        <f t="shared" si="7"/>
        <v>795.22</v>
      </c>
      <c r="BP6" s="20" t="str">
        <f>IF(BP7="","",IF(BP7="-","【-】","【"&amp;SUBSTITUTE(TEXT(BP7,"#,##0.00"),"-","△")&amp;"】"))</f>
        <v>【602.56】</v>
      </c>
      <c r="BQ6" s="21">
        <f>IF(BQ7="",NA(),BQ7)</f>
        <v>98.6</v>
      </c>
      <c r="BR6" s="21">
        <f t="shared" ref="BR6:BZ6" si="8">IF(BR7="",NA(),BR7)</f>
        <v>97.6</v>
      </c>
      <c r="BS6" s="21">
        <f t="shared" si="8"/>
        <v>99.61</v>
      </c>
      <c r="BT6" s="21">
        <f t="shared" si="8"/>
        <v>99.4</v>
      </c>
      <c r="BU6" s="21">
        <f t="shared" si="8"/>
        <v>98.59</v>
      </c>
      <c r="BV6" s="21">
        <f t="shared" si="8"/>
        <v>88.25</v>
      </c>
      <c r="BW6" s="21">
        <f t="shared" si="8"/>
        <v>90.17</v>
      </c>
      <c r="BX6" s="21">
        <f t="shared" si="8"/>
        <v>88.71</v>
      </c>
      <c r="BY6" s="21">
        <f t="shared" si="8"/>
        <v>90.23</v>
      </c>
      <c r="BZ6" s="21">
        <f t="shared" si="8"/>
        <v>90.78</v>
      </c>
      <c r="CA6" s="20" t="str">
        <f>IF(CA7="","",IF(CA7="-","【-】","【"&amp;SUBSTITUTE(TEXT(CA7,"#,##0.00"),"-","△")&amp;"】"))</f>
        <v>【97.94】</v>
      </c>
      <c r="CB6" s="21">
        <f>IF(CB7="",NA(),CB7)</f>
        <v>148.44999999999999</v>
      </c>
      <c r="CC6" s="21">
        <f t="shared" ref="CC6:CK6" si="9">IF(CC7="",NA(),CC7)</f>
        <v>150.09</v>
      </c>
      <c r="CD6" s="21">
        <f t="shared" si="9"/>
        <v>147.55000000000001</v>
      </c>
      <c r="CE6" s="21">
        <f t="shared" si="9"/>
        <v>148.12</v>
      </c>
      <c r="CF6" s="21">
        <f t="shared" si="9"/>
        <v>149.66999999999999</v>
      </c>
      <c r="CG6" s="21">
        <f t="shared" si="9"/>
        <v>176.37</v>
      </c>
      <c r="CH6" s="21">
        <f t="shared" si="9"/>
        <v>173.17</v>
      </c>
      <c r="CI6" s="21">
        <f t="shared" si="9"/>
        <v>174.8</v>
      </c>
      <c r="CJ6" s="21">
        <f t="shared" si="9"/>
        <v>170.2</v>
      </c>
      <c r="CK6" s="21">
        <f t="shared" si="9"/>
        <v>170.83</v>
      </c>
      <c r="CL6" s="20" t="str">
        <f>IF(CL7="","",IF(CL7="-","【-】","【"&amp;SUBSTITUTE(TEXT(CL7,"#,##0.00"),"-","△")&amp;"】"))</f>
        <v>【140.98】</v>
      </c>
      <c r="CM6" s="21">
        <f>IF(CM7="",NA(),CM7)</f>
        <v>51.33</v>
      </c>
      <c r="CN6" s="21">
        <f t="shared" ref="CN6:CV6" si="10">IF(CN7="",NA(),CN7)</f>
        <v>54.44</v>
      </c>
      <c r="CO6" s="21">
        <f t="shared" si="10"/>
        <v>47.66</v>
      </c>
      <c r="CP6" s="21">
        <f t="shared" si="10"/>
        <v>47.1</v>
      </c>
      <c r="CQ6" s="21">
        <f t="shared" si="10"/>
        <v>47.1</v>
      </c>
      <c r="CR6" s="21">
        <f t="shared" si="10"/>
        <v>56.72</v>
      </c>
      <c r="CS6" s="21">
        <f t="shared" si="10"/>
        <v>56.43</v>
      </c>
      <c r="CT6" s="21">
        <f t="shared" si="10"/>
        <v>55.82</v>
      </c>
      <c r="CU6" s="21">
        <f t="shared" si="10"/>
        <v>56.51</v>
      </c>
      <c r="CV6" s="21">
        <f t="shared" si="10"/>
        <v>56.85</v>
      </c>
      <c r="CW6" s="20" t="str">
        <f>IF(CW7="","",IF(CW7="-","【-】","【"&amp;SUBSTITUTE(TEXT(CW7,"#,##0.00"),"-","△")&amp;"】"))</f>
        <v>【60.13】</v>
      </c>
      <c r="CX6" s="21">
        <f>IF(CX7="",NA(),CX7)</f>
        <v>78.819999999999993</v>
      </c>
      <c r="CY6" s="21">
        <f t="shared" ref="CY6:DG6" si="11">IF(CY7="",NA(),CY7)</f>
        <v>78.760000000000005</v>
      </c>
      <c r="CZ6" s="21">
        <f t="shared" si="11"/>
        <v>77.8</v>
      </c>
      <c r="DA6" s="21">
        <f t="shared" si="11"/>
        <v>78.599999999999994</v>
      </c>
      <c r="DB6" s="21">
        <f t="shared" si="11"/>
        <v>79.44</v>
      </c>
      <c r="DC6" s="21">
        <f t="shared" si="11"/>
        <v>90.72</v>
      </c>
      <c r="DD6" s="21">
        <f t="shared" si="11"/>
        <v>91.07</v>
      </c>
      <c r="DE6" s="21">
        <f t="shared" si="11"/>
        <v>90.67</v>
      </c>
      <c r="DF6" s="21">
        <f t="shared" si="11"/>
        <v>90.62</v>
      </c>
      <c r="DG6" s="21">
        <f t="shared" si="11"/>
        <v>90.79</v>
      </c>
      <c r="DH6" s="20" t="str">
        <f>IF(DH7="","",IF(DH7="-","【-】","【"&amp;SUBSTITUTE(TEXT(DH7,"#,##0.00"),"-","△")&amp;"】"))</f>
        <v>【96.00】</v>
      </c>
      <c r="DI6" s="21">
        <f>IF(DI7="",NA(),DI7)</f>
        <v>39.049999999999997</v>
      </c>
      <c r="DJ6" s="21">
        <f t="shared" ref="DJ6:DR6" si="12">IF(DJ7="",NA(),DJ7)</f>
        <v>40.19</v>
      </c>
      <c r="DK6" s="21">
        <f t="shared" si="12"/>
        <v>41.63</v>
      </c>
      <c r="DL6" s="21">
        <f t="shared" si="12"/>
        <v>42.79</v>
      </c>
      <c r="DM6" s="21">
        <f t="shared" si="12"/>
        <v>44.34</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1">
        <f>IF(EE7="",NA(),EE7)</f>
        <v>0.06</v>
      </c>
      <c r="EF6" s="21">
        <f t="shared" ref="EF6:EN6" si="14">IF(EF7="",NA(),EF7)</f>
        <v>0.44</v>
      </c>
      <c r="EG6" s="21">
        <f t="shared" si="14"/>
        <v>0.06</v>
      </c>
      <c r="EH6" s="21">
        <f t="shared" si="14"/>
        <v>0.05</v>
      </c>
      <c r="EI6" s="21">
        <f t="shared" si="14"/>
        <v>0.12</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2">
      <c r="A7" s="14"/>
      <c r="B7" s="23">
        <v>2024</v>
      </c>
      <c r="C7" s="23">
        <v>442054</v>
      </c>
      <c r="D7" s="23">
        <v>46</v>
      </c>
      <c r="E7" s="23">
        <v>17</v>
      </c>
      <c r="F7" s="23">
        <v>1</v>
      </c>
      <c r="G7" s="23">
        <v>0</v>
      </c>
      <c r="H7" s="23" t="s">
        <v>96</v>
      </c>
      <c r="I7" s="23" t="s">
        <v>97</v>
      </c>
      <c r="J7" s="23" t="s">
        <v>98</v>
      </c>
      <c r="K7" s="23" t="s">
        <v>99</v>
      </c>
      <c r="L7" s="23" t="s">
        <v>100</v>
      </c>
      <c r="M7" s="23" t="s">
        <v>101</v>
      </c>
      <c r="N7" s="24" t="s">
        <v>102</v>
      </c>
      <c r="O7" s="24">
        <v>74.7</v>
      </c>
      <c r="P7" s="24">
        <v>30.13</v>
      </c>
      <c r="Q7" s="24">
        <v>52.6</v>
      </c>
      <c r="R7" s="24">
        <v>2910</v>
      </c>
      <c r="S7" s="24">
        <v>64450</v>
      </c>
      <c r="T7" s="24">
        <v>903.14</v>
      </c>
      <c r="U7" s="24">
        <v>71.36</v>
      </c>
      <c r="V7" s="24">
        <v>19252</v>
      </c>
      <c r="W7" s="24">
        <v>4.3899999999999997</v>
      </c>
      <c r="X7" s="24">
        <v>4385.42</v>
      </c>
      <c r="Y7" s="24">
        <v>99.99</v>
      </c>
      <c r="Z7" s="24">
        <v>100.01</v>
      </c>
      <c r="AA7" s="24">
        <v>100.01</v>
      </c>
      <c r="AB7" s="24">
        <v>100.03</v>
      </c>
      <c r="AC7" s="24">
        <v>100.02</v>
      </c>
      <c r="AD7" s="24">
        <v>106.5</v>
      </c>
      <c r="AE7" s="24">
        <v>106.22</v>
      </c>
      <c r="AF7" s="24">
        <v>107.01</v>
      </c>
      <c r="AG7" s="24">
        <v>106.53</v>
      </c>
      <c r="AH7" s="24">
        <v>105.5</v>
      </c>
      <c r="AI7" s="24">
        <v>105.36</v>
      </c>
      <c r="AJ7" s="24">
        <v>177.22</v>
      </c>
      <c r="AK7" s="24">
        <v>177.68</v>
      </c>
      <c r="AL7" s="24">
        <v>176.87</v>
      </c>
      <c r="AM7" s="24">
        <v>176.11</v>
      </c>
      <c r="AN7" s="24">
        <v>173.41</v>
      </c>
      <c r="AO7" s="24">
        <v>18.36</v>
      </c>
      <c r="AP7" s="24">
        <v>18.010000000000002</v>
      </c>
      <c r="AQ7" s="24">
        <v>23.86</v>
      </c>
      <c r="AR7" s="24">
        <v>18.41</v>
      </c>
      <c r="AS7" s="24">
        <v>16.91</v>
      </c>
      <c r="AT7" s="24">
        <v>3.12</v>
      </c>
      <c r="AU7" s="24">
        <v>109.06</v>
      </c>
      <c r="AV7" s="24">
        <v>103.38</v>
      </c>
      <c r="AW7" s="24">
        <v>104.05</v>
      </c>
      <c r="AX7" s="24">
        <v>99.46</v>
      </c>
      <c r="AY7" s="24">
        <v>105.17</v>
      </c>
      <c r="AZ7" s="24">
        <v>55.6</v>
      </c>
      <c r="BA7" s="24">
        <v>59.4</v>
      </c>
      <c r="BB7" s="24">
        <v>68.27</v>
      </c>
      <c r="BC7" s="24">
        <v>74.790000000000006</v>
      </c>
      <c r="BD7" s="24">
        <v>73.930000000000007</v>
      </c>
      <c r="BE7" s="24">
        <v>82.75</v>
      </c>
      <c r="BF7" s="24">
        <v>573.1</v>
      </c>
      <c r="BG7" s="24">
        <v>576.99</v>
      </c>
      <c r="BH7" s="24">
        <v>552.05999999999995</v>
      </c>
      <c r="BI7" s="24">
        <v>508.84</v>
      </c>
      <c r="BJ7" s="24">
        <v>393.98</v>
      </c>
      <c r="BK7" s="24">
        <v>789.08</v>
      </c>
      <c r="BL7" s="24">
        <v>747.84</v>
      </c>
      <c r="BM7" s="24">
        <v>804.98</v>
      </c>
      <c r="BN7" s="24">
        <v>767.56</v>
      </c>
      <c r="BO7" s="24">
        <v>795.22</v>
      </c>
      <c r="BP7" s="24">
        <v>602.55999999999995</v>
      </c>
      <c r="BQ7" s="24">
        <v>98.6</v>
      </c>
      <c r="BR7" s="24">
        <v>97.6</v>
      </c>
      <c r="BS7" s="24">
        <v>99.61</v>
      </c>
      <c r="BT7" s="24">
        <v>99.4</v>
      </c>
      <c r="BU7" s="24">
        <v>98.59</v>
      </c>
      <c r="BV7" s="24">
        <v>88.25</v>
      </c>
      <c r="BW7" s="24">
        <v>90.17</v>
      </c>
      <c r="BX7" s="24">
        <v>88.71</v>
      </c>
      <c r="BY7" s="24">
        <v>90.23</v>
      </c>
      <c r="BZ7" s="24">
        <v>90.78</v>
      </c>
      <c r="CA7" s="24">
        <v>97.94</v>
      </c>
      <c r="CB7" s="24">
        <v>148.44999999999999</v>
      </c>
      <c r="CC7" s="24">
        <v>150.09</v>
      </c>
      <c r="CD7" s="24">
        <v>147.55000000000001</v>
      </c>
      <c r="CE7" s="24">
        <v>148.12</v>
      </c>
      <c r="CF7" s="24">
        <v>149.66999999999999</v>
      </c>
      <c r="CG7" s="24">
        <v>176.37</v>
      </c>
      <c r="CH7" s="24">
        <v>173.17</v>
      </c>
      <c r="CI7" s="24">
        <v>174.8</v>
      </c>
      <c r="CJ7" s="24">
        <v>170.2</v>
      </c>
      <c r="CK7" s="24">
        <v>170.83</v>
      </c>
      <c r="CL7" s="24">
        <v>140.97999999999999</v>
      </c>
      <c r="CM7" s="24">
        <v>51.33</v>
      </c>
      <c r="CN7" s="24">
        <v>54.44</v>
      </c>
      <c r="CO7" s="24">
        <v>47.66</v>
      </c>
      <c r="CP7" s="24">
        <v>47.1</v>
      </c>
      <c r="CQ7" s="24">
        <v>47.1</v>
      </c>
      <c r="CR7" s="24">
        <v>56.72</v>
      </c>
      <c r="CS7" s="24">
        <v>56.43</v>
      </c>
      <c r="CT7" s="24">
        <v>55.82</v>
      </c>
      <c r="CU7" s="24">
        <v>56.51</v>
      </c>
      <c r="CV7" s="24">
        <v>56.85</v>
      </c>
      <c r="CW7" s="24">
        <v>60.13</v>
      </c>
      <c r="CX7" s="24">
        <v>78.819999999999993</v>
      </c>
      <c r="CY7" s="24">
        <v>78.760000000000005</v>
      </c>
      <c r="CZ7" s="24">
        <v>77.8</v>
      </c>
      <c r="DA7" s="24">
        <v>78.599999999999994</v>
      </c>
      <c r="DB7" s="24">
        <v>79.44</v>
      </c>
      <c r="DC7" s="24">
        <v>90.72</v>
      </c>
      <c r="DD7" s="24">
        <v>91.07</v>
      </c>
      <c r="DE7" s="24">
        <v>90.67</v>
      </c>
      <c r="DF7" s="24">
        <v>90.62</v>
      </c>
      <c r="DG7" s="24">
        <v>90.79</v>
      </c>
      <c r="DH7" s="24">
        <v>96</v>
      </c>
      <c r="DI7" s="24">
        <v>39.049999999999997</v>
      </c>
      <c r="DJ7" s="24">
        <v>40.19</v>
      </c>
      <c r="DK7" s="24">
        <v>41.63</v>
      </c>
      <c r="DL7" s="24">
        <v>42.79</v>
      </c>
      <c r="DM7" s="24">
        <v>44.34</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0.06</v>
      </c>
      <c r="EF7" s="24">
        <v>0.44</v>
      </c>
      <c r="EG7" s="24">
        <v>0.06</v>
      </c>
      <c r="EH7" s="24">
        <v>0.05</v>
      </c>
      <c r="EI7" s="24">
        <v>0.12</v>
      </c>
      <c r="EJ7" s="24">
        <v>0.15</v>
      </c>
      <c r="EK7" s="24">
        <v>0.15</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佐藤 聡彦</cp:lastModifiedBy>
  <cp:lastPrinted>2026-02-24T04:44:38Z</cp:lastPrinted>
  <dcterms:created xsi:type="dcterms:W3CDTF">2025-12-23T06:06:20Z</dcterms:created>
  <dcterms:modified xsi:type="dcterms:W3CDTF">2026-02-26T02:42:00Z</dcterms:modified>
  <cp:category/>
</cp:coreProperties>
</file>