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city.saiki.lg.jp\財政課\zaisei\Ｒ2財政共有資料\200.公営企業関係New!\90.［20210113］（〆1／22（金））【05佐伯市】公営企業に係る経営比較分析表（令和元年度決算）の分析等について（依頼）\03.県へ回答\"/>
    </mc:Choice>
  </mc:AlternateContent>
  <workbookProtection workbookAlgorithmName="SHA-512" workbookHashValue="6G1SFZL8KgtN91Xj6YdY14V3zg5oldFW3Ap8Ji8t2po5EhrSznK+5kDQo71JX9iKPa22zUTo+dUspI8tWR7cOA==" workbookSaltValue="EnUamiaGRBSzvtIs7JwjDQ==" workbookSpinCount="100000" lockStructure="1"/>
  <bookViews>
    <workbookView xWindow="0" yWindow="0" windowWidth="20490" windowHeight="678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<sst xmlns="http://schemas.openxmlformats.org/spreadsheetml/2006/main" count="228" uniqueCount="113">
  <si>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</si>
  <si>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</si>
  <si>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</si>
  <si>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</si>
  <si>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</si>
  <si>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</si>
  <si>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</si>
  <si>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</si>
  <si>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</si>
  <si>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</si>
  <si>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</si>
  <si>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</si>
  <si>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</si>
  <si>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</si>
  <si>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</si>
  <si>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</si>
  <si>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</si>
  <si>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</si>
  <si>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</si>
  <si>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</si>
  <si>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</si>
  <si>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</si>
  <si>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</si>
  <si>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</si>
  <si>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</si>
  <si>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</si>
  <si>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</si>
  <si>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</si>
  <si>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</si>
  <si>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</si>
  <si>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</si>
  <si>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</si>
  <si>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</si>
  <si>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</si>
  <si>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</si>
  <si>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</si>
  <si>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</si>
  <si>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</si>
  <si>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</si>
  <si>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</si>
  <si>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</si>
  <si>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</si>
  <si>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</si>
  <si>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</si>
  <si>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</si>
  <si>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</si>
  <si>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</si>
  <si>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</si>
  <si>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</si>
  <si>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</si>
  <si>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</si>
  <si>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</si>
  <si>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</si>
  <si>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</si>
  <si>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</si>
  <si>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</si>
  <si>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</si>
  <si>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</si>
  <si>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</si>
  <si>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</si>
  <si>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</si>
  <si>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</si>
  <si>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</si>
  <si>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</si>
  <si>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</si>
  <si>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</si>
  <si>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</si>
  <si>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</si>
  <si>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</si>
  <si>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</si>
  <si>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</si>
  <si>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</si>
  <si>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</si>
  <si>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</si>
  <si>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</si>
  <si>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</si>
  <si>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</si>
  <si>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</si>
  <si>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</si>
  <si>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</si>
  <si>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</si>
  <si>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</si>
  <si>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</si>
  <si>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</si>
  <si>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</si>
  <si>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</si>
  <si>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</si>
  <si>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</si>
  <si>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</si>
  <si>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</si>
  <si>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</si>
  <si>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</si>
  <si>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</si>
  <si>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佐伯市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</si>
  <si>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</si>
  <si>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</si>
  <si>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</si>
  <si>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</si>
  <si>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</si>
  <si>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</si>
  <si>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</si>
  <si>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</si>
  <si>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</si>
  <si>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</si>
  <si>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</si>
  <si>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</si>
  <si>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</si>
  <si>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</si>
  <si>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</si>
  <si>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</si>
  <si>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有形固定資産のうち償却対象資産の減価償却がどの程度進んでいるかを表す指標。平成30年度には、簡易水道事業分の償却対象資産の増加により数値が低下したものの、令和元年度には再度上昇していることから、今後計画的な更新を行っていく必要があります。
②『管路経年化率』‥法定耐用年数を超えた管路延長の割合を表す指標。過去5年間においていずれも類似団体を上回り、管路の老朽化が進んでいるといえます。老朽化した管路の更新を、耐震化も含め、計画的に進めているところです。
③『管路更新率』‥当該年度に更新した管路延長の割合を表す指標。老朽管の布設替を含め、計画的に管路の更新をしていく予定です。</t>
    <rPh sb="52" eb="54">
      <t>ヘイセイ</t>
    </rPh>
    <rPh sb="56" eb="58">
      <t>ネンド</t>
    </rPh>
    <rPh sb="81" eb="83">
      <t>スウチ</t>
    </rPh>
    <rPh sb="92" eb="94">
      <t>レイワ</t>
    </rPh>
    <rPh sb="99" eb="101">
      <t>サイド</t>
    </rPh>
    <rPh sb="101" eb="103">
      <t>ジョウショウ</t>
    </rPh>
    <rPh sb="112" eb="114">
      <t>コンゴ</t>
    </rPh>
    <rPh sb="121" eb="122">
      <t>オコナ</t>
    </rPh>
    <phoneticPr fontId="4"/>
  </si>
  <si>
    <t>①『経常収支比率』‥経常費用が経常収益でどの程度賄われているかを示す指標。給水収益の減少や簡易水道事業との経営統合等の影響から、平成30年度以降、単年度の収支が赤字となっており、経営改善に向けた取組が必要です。
③『流動比率』‥流動負債に対する流動資産の割合で短期債務に対する支払能力を表す指標。指標は100％を上回っているものの、現金等の流動資産は減少傾向にあることから、経営の改善が必要です。
④『企業債残高対給水収益比率』‥給水収益に対する企業債残高の割合であり、企業債残高の規模を表す指標。過去5年間において類似団体を大きく上回っており、適切な数値ではないといえます。
⑤『料金回収率』‥給水に係る費用が、どの程度給水収益で賄えているかを表した指標。給水原価が供給単価を上回り、給水収益では必要経費を賄えていないといえます。
⑥『給水原価』‥有収水量1㎥あたりについて、どれだけの費用がかかっているかを表す指標。有収率の低下や経常費用の増加等により、給水原価が供給単価を上回り、適切な数値ではないといえます。　　　　　　　　
⑦『施設利用率』‥配水能力に対する配水量の割合で、施設の利用状況を判断する指標。現状は良好といえますが、給水人口の減少等を踏まえると、今後は施設の統廃合やダウンサイジングを検討する必要があります。
⑧『有収率』‥施設の稼働が収益につながっているかを判断する指標。過去5年間において類似団体を下回っているものの、漏水調査等の取組を強化したことにより、令和元年度は多少の回復が見られました。</t>
    <rPh sb="64" eb="66">
      <t>ヘイセイ</t>
    </rPh>
    <rPh sb="68" eb="70">
      <t>ネンド</t>
    </rPh>
    <rPh sb="70" eb="72">
      <t>イコウ</t>
    </rPh>
    <rPh sb="148" eb="150">
      <t>シヒョウ</t>
    </rPh>
    <rPh sb="156" eb="158">
      <t>ウワマワ</t>
    </rPh>
    <rPh sb="177" eb="179">
      <t>ケイコウ</t>
    </rPh>
    <rPh sb="187" eb="189">
      <t>ケイエイ</t>
    </rPh>
    <rPh sb="190" eb="192">
      <t>カイゼン</t>
    </rPh>
    <rPh sb="193" eb="195">
      <t>ヒツヨウ</t>
    </rPh>
    <rPh sb="249" eb="251">
      <t>カコ</t>
    </rPh>
    <rPh sb="252" eb="254">
      <t>ネンカン</t>
    </rPh>
    <rPh sb="258" eb="260">
      <t>ルイジ</t>
    </rPh>
    <rPh sb="260" eb="262">
      <t>ダンタイ</t>
    </rPh>
    <rPh sb="263" eb="264">
      <t>オオ</t>
    </rPh>
    <rPh sb="266" eb="268">
      <t>ウワマワ</t>
    </rPh>
    <rPh sb="273" eb="275">
      <t>テキセツ</t>
    </rPh>
    <rPh sb="276" eb="278">
      <t>スウチ</t>
    </rPh>
    <rPh sb="507" eb="509">
      <t>ゲンジョウ</t>
    </rPh>
    <rPh sb="510" eb="512">
      <t>リョウコウ</t>
    </rPh>
    <rPh sb="519" eb="521">
      <t>キュウスイ</t>
    </rPh>
    <rPh sb="521" eb="523">
      <t>ジンコウ</t>
    </rPh>
    <rPh sb="524" eb="526">
      <t>ゲンショウ</t>
    </rPh>
    <rPh sb="526" eb="527">
      <t>トウ</t>
    </rPh>
    <rPh sb="528" eb="529">
      <t>フ</t>
    </rPh>
    <rPh sb="534" eb="536">
      <t>コンゴ</t>
    </rPh>
    <rPh sb="537" eb="539">
      <t>シセツ</t>
    </rPh>
    <rPh sb="540" eb="543">
      <t>トウハイゴウ</t>
    </rPh>
    <rPh sb="553" eb="555">
      <t>ケントウ</t>
    </rPh>
    <rPh sb="557" eb="559">
      <t>ヒツヨウ</t>
    </rPh>
    <rPh sb="628" eb="630">
      <t>トリクミ</t>
    </rPh>
    <rPh sb="631" eb="633">
      <t>キョウカ</t>
    </rPh>
    <rPh sb="641" eb="643">
      <t>レイワ</t>
    </rPh>
    <rPh sb="643" eb="645">
      <t>ガンネン</t>
    </rPh>
    <rPh sb="645" eb="646">
      <t>ド</t>
    </rPh>
    <rPh sb="647" eb="649">
      <t>タショウ</t>
    </rPh>
    <rPh sb="650" eb="652">
      <t>カイフク</t>
    </rPh>
    <rPh sb="653" eb="654">
      <t>ミ</t>
    </rPh>
    <phoneticPr fontId="4"/>
  </si>
  <si>
    <t>　経営の健全性・効率性については、給水収益の減少傾向や簡易水道事業との経営統合等の影響により数値は悪化していますが、料金回収率や有収率においては、改善に向けた取組の強化により、多少の回復が見られました。今後は「佐伯市水道事業経営戦略」に基づき、損益収支の赤字を解消し、持続可能な経営基盤を確立するため、経常経費や料金体系の見直しなどについても検討していきます。　
　老朽化の状況については、特に管路については法定耐用年数を経過したものが多く存在しています。法定耐用年数を経過しても管の耐久性が向上しているため、更新の必要な管路を見極め、計画的に進めていく必要があり、同時に耐震化も図っていく予定です。
　</t>
    <rPh sb="58" eb="60">
      <t>リョウキン</t>
    </rPh>
    <rPh sb="60" eb="62">
      <t>カイシュウ</t>
    </rPh>
    <rPh sb="62" eb="63">
      <t>リツ</t>
    </rPh>
    <rPh sb="64" eb="67">
      <t>ユウシュウリツ</t>
    </rPh>
    <rPh sb="73" eb="75">
      <t>カイゼン</t>
    </rPh>
    <rPh sb="76" eb="77">
      <t>ム</t>
    </rPh>
    <rPh sb="88" eb="90">
      <t>タショウ</t>
    </rPh>
    <rPh sb="91" eb="93">
      <t>カイフク</t>
    </rPh>
    <rPh sb="94" eb="95">
      <t>ミ</t>
    </rPh>
    <rPh sb="101" eb="103">
      <t>コンゴ</t>
    </rPh>
    <rPh sb="105" eb="108">
      <t>サイキシ</t>
    </rPh>
    <rPh sb="108" eb="110">
      <t>スイドウ</t>
    </rPh>
    <rPh sb="110" eb="112">
      <t>ジギョウ</t>
    </rPh>
    <rPh sb="112" eb="114">
      <t>ケイエイ</t>
    </rPh>
    <rPh sb="114" eb="115">
      <t>セン</t>
    </rPh>
    <rPh sb="115" eb="116">
      <t>リャク</t>
    </rPh>
    <rPh sb="118" eb="119">
      <t>モト</t>
    </rPh>
    <rPh sb="171" eb="173">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</si>
</sst>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0.89</c:v>
                </c:pt>
                <c:pt idx="1">
                  <c:v>0.59</c:v>
                </c:pt>
                <c:pt idx="2">
                  <c:v>1.1599999999999999</c:v>
                </c:pt>
                <c:pt idx="3">
                  <c:v>0.49</c:v>
                </c:pt>
                <c:pt idx="4">
                  <c:v>0.76</c:v>
                </c:pt>
              </c:numCache>
            </c:numRef>
          </c:val>
          <c:extLst>
            <c:ext xmlns:c16="http://schemas.microsoft.com/office/drawing/2014/chart" uri="{C3380CC4-5D6E-409C-BE32-E72D297353CC}">
              <c16:uniqueId val="{00000000-638C-45DA-94EE-97019CFCBE8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638C-45DA-94EE-97019CFCBE8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77.48</c:v>
                </c:pt>
                <c:pt idx="1">
                  <c:v>78.989999999999995</c:v>
                </c:pt>
                <c:pt idx="2">
                  <c:v>81.63</c:v>
                </c:pt>
                <c:pt idx="3">
                  <c:v>77.900000000000006</c:v>
                </c:pt>
                <c:pt idx="4">
                  <c:v>73.349999999999994</c:v>
                </c:pt>
              </c:numCache>
            </c:numRef>
          </c:val>
          <c:extLst>
            <c:ext xmlns:c16="http://schemas.microsoft.com/office/drawing/2014/chart" uri="{C3380CC4-5D6E-409C-BE32-E72D297353CC}">
              <c16:uniqueId val="{00000000-904D-40ED-AE0B-424C1ED3410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904D-40ED-AE0B-424C1ED3410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83.15</c:v>
                </c:pt>
                <c:pt idx="1">
                  <c:v>82.04</c:v>
                </c:pt>
                <c:pt idx="2">
                  <c:v>78.489999999999995</c:v>
                </c:pt>
                <c:pt idx="3">
                  <c:v>76.349999999999994</c:v>
                </c:pt>
                <c:pt idx="4">
                  <c:v>79.95</c:v>
                </c:pt>
              </c:numCache>
            </c:numRef>
          </c:val>
          <c:extLst>
            <c:ext xmlns:c16="http://schemas.microsoft.com/office/drawing/2014/chart" uri="{C3380CC4-5D6E-409C-BE32-E72D297353CC}">
              <c16:uniqueId val="{00000000-1AD7-433D-9EBB-249E9951D89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1AD7-433D-9EBB-249E9951D89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109.42</c:v>
                </c:pt>
                <c:pt idx="1">
                  <c:v>109.17</c:v>
                </c:pt>
                <c:pt idx="2">
                  <c:v>106.49</c:v>
                </c:pt>
                <c:pt idx="3">
                  <c:v>96.11</c:v>
                </c:pt>
                <c:pt idx="4">
                  <c:v>97.33</c:v>
                </c:pt>
              </c:numCache>
            </c:numRef>
          </c:val>
          <c:extLst>
            <c:ext xmlns:c16="http://schemas.microsoft.com/office/drawing/2014/chart" uri="{C3380CC4-5D6E-409C-BE32-E72D297353CC}">
              <c16:uniqueId val="{00000000-D2AA-4810-BB94-F889F6703EB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D2AA-4810-BB94-F889F6703EB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44.24</c:v>
                </c:pt>
                <c:pt idx="1">
                  <c:v>45.64</c:v>
                </c:pt>
                <c:pt idx="2">
                  <c:v>46.49</c:v>
                </c:pt>
                <c:pt idx="3">
                  <c:v>35.130000000000003</c:v>
                </c:pt>
                <c:pt idx="4">
                  <c:v>36.67</c:v>
                </c:pt>
              </c:numCache>
            </c:numRef>
          </c:val>
          <c:extLst>
            <c:ext xmlns:c16="http://schemas.microsoft.com/office/drawing/2014/chart" uri="{C3380CC4-5D6E-409C-BE32-E72D297353CC}">
              <c16:uniqueId val="{00000000-1732-4E40-A015-876596475E4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1732-4E40-A015-876596475E4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17.989999999999998</c:v>
                </c:pt>
                <c:pt idx="1">
                  <c:v>16.920000000000002</c:v>
                </c:pt>
                <c:pt idx="2">
                  <c:v>25.94</c:v>
                </c:pt>
                <c:pt idx="3">
                  <c:v>18.52</c:v>
                </c:pt>
                <c:pt idx="4">
                  <c:v>18.440000000000001</c:v>
                </c:pt>
              </c:numCache>
            </c:numRef>
          </c:val>
          <c:extLst>
            <c:ext xmlns:c16="http://schemas.microsoft.com/office/drawing/2014/chart" uri="{C3380CC4-5D6E-409C-BE32-E72D297353CC}">
              <c16:uniqueId val="{00000000-7E81-4806-BA97-BE03F8DC7EB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7E81-4806-BA97-BE03F8DC7EB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26-429C-986D-31BFCF34A84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2F26-429C-986D-31BFCF34A84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179.6</c:v>
                </c:pt>
                <c:pt idx="1">
                  <c:v>182.66</c:v>
                </c:pt>
                <c:pt idx="2">
                  <c:v>180.95</c:v>
                </c:pt>
                <c:pt idx="3">
                  <c:v>139.30000000000001</c:v>
                </c:pt>
                <c:pt idx="4">
                  <c:v>119.55</c:v>
                </c:pt>
              </c:numCache>
            </c:numRef>
          </c:val>
          <c:extLst>
            <c:ext xmlns:c16="http://schemas.microsoft.com/office/drawing/2014/chart" uri="{C3380CC4-5D6E-409C-BE32-E72D297353CC}">
              <c16:uniqueId val="{00000000-CB15-4FF9-839A-10BDE336DE3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CB15-4FF9-839A-10BDE336DE3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502.68</c:v>
                </c:pt>
                <c:pt idx="1">
                  <c:v>492.16</c:v>
                </c:pt>
                <c:pt idx="2">
                  <c:v>484.84</c:v>
                </c:pt>
                <c:pt idx="3">
                  <c:v>555.97</c:v>
                </c:pt>
                <c:pt idx="4">
                  <c:v>566.38</c:v>
                </c:pt>
              </c:numCache>
            </c:numRef>
          </c:val>
          <c:extLst>
            <c:ext xmlns:c16="http://schemas.microsoft.com/office/drawing/2014/chart" uri="{C3380CC4-5D6E-409C-BE32-E72D297353CC}">
              <c16:uniqueId val="{00000000-5778-44EE-B438-10F022C776C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5778-44EE-B438-10F022C776C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104.33</c:v>
                </c:pt>
                <c:pt idx="1">
                  <c:v>104.3</c:v>
                </c:pt>
                <c:pt idx="2">
                  <c:v>101.59</c:v>
                </c:pt>
                <c:pt idx="3">
                  <c:v>79.41</c:v>
                </c:pt>
                <c:pt idx="4">
                  <c:v>81.23</c:v>
                </c:pt>
              </c:numCache>
            </c:numRef>
          </c:val>
          <c:extLst>
            <c:ext xmlns:c16="http://schemas.microsoft.com/office/drawing/2014/chart" uri="{C3380CC4-5D6E-409C-BE32-E72D297353CC}">
              <c16:uniqueId val="{00000000-14EE-4AD1-B341-71406B00720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14EE-4AD1-B341-71406B00720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120.29</c:v>
                </c:pt>
                <c:pt idx="1">
                  <c:v>120.38</c:v>
                </c:pt>
                <c:pt idx="2">
                  <c:v>124</c:v>
                </c:pt>
                <c:pt idx="3">
                  <c:v>159.74</c:v>
                </c:pt>
                <c:pt idx="4">
                  <c:v>156.44999999999999</c:v>
                </c:pt>
              </c:numCache>
            </c:numRef>
          </c:val>
          <c:extLst>
            <c:ext xmlns:c16="http://schemas.microsoft.com/office/drawing/2014/chart" uri="{C3380CC4-5D6E-409C-BE32-E72D297353CC}">
              <c16:uniqueId val="{00000000-B70E-487B-A25D-1866785E3A7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B70E-487B-A25D-1866785E3A7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大分県　佐伯市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A4</v>
      </c>
      <c r="X8" s="86"/>
      <c r="Y8" s="86"/>
      <c r="Z8" s="86"/>
      <c r="AA8" s="86"/>
      <c r="AB8" s="86"/>
      <c r="AC8" s="86"/>
      <c r="AD8" s="86" t="str">
        <f>データ!$M$6</f>
        <v>非設置</v>
      </c>
      <c r="AE8" s="86"/>
      <c r="AF8" s="86"/>
      <c r="AG8" s="86"/>
      <c r="AH8" s="86"/>
      <c r="AI8" s="86"/>
      <c r="AJ8" s="86"/>
      <c r="AK8" s="4"/>
      <c r="AL8" s="74">
        <f>データ!$R$6</f>
        <v>70708</v>
      </c>
      <c r="AM8" s="74"/>
      <c r="AN8" s="74"/>
      <c r="AO8" s="74"/>
      <c r="AP8" s="74"/>
      <c r="AQ8" s="74"/>
      <c r="AR8" s="74"/>
      <c r="AS8" s="74"/>
      <c r="AT8" s="70">
        <f>データ!$S$6</f>
        <v>903.12</v>
      </c>
      <c r="AU8" s="71"/>
      <c r="AV8" s="71"/>
      <c r="AW8" s="71"/>
      <c r="AX8" s="71"/>
      <c r="AY8" s="71"/>
      <c r="AZ8" s="71"/>
      <c r="BA8" s="71"/>
      <c r="BB8" s="73">
        <f>データ!$T$6</f>
        <v>78.290000000000006</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61.6</v>
      </c>
      <c r="J10" s="71"/>
      <c r="K10" s="71"/>
      <c r="L10" s="71"/>
      <c r="M10" s="71"/>
      <c r="N10" s="71"/>
      <c r="O10" s="72"/>
      <c r="P10" s="73">
        <f>データ!$P$6</f>
        <v>99.04</v>
      </c>
      <c r="Q10" s="73"/>
      <c r="R10" s="73"/>
      <c r="S10" s="73"/>
      <c r="T10" s="73"/>
      <c r="U10" s="73"/>
      <c r="V10" s="73"/>
      <c r="W10" s="74">
        <f>データ!$Q$6</f>
        <v>2520</v>
      </c>
      <c r="X10" s="74"/>
      <c r="Y10" s="74"/>
      <c r="Z10" s="74"/>
      <c r="AA10" s="74"/>
      <c r="AB10" s="74"/>
      <c r="AC10" s="74"/>
      <c r="AD10" s="2"/>
      <c r="AE10" s="2"/>
      <c r="AF10" s="2"/>
      <c r="AG10" s="2"/>
      <c r="AH10" s="4"/>
      <c r="AI10" s="4"/>
      <c r="AJ10" s="4"/>
      <c r="AK10" s="4"/>
      <c r="AL10" s="74">
        <f>データ!$U$6</f>
        <v>69669</v>
      </c>
      <c r="AM10" s="74"/>
      <c r="AN10" s="74"/>
      <c r="AO10" s="74"/>
      <c r="AP10" s="74"/>
      <c r="AQ10" s="74"/>
      <c r="AR10" s="74"/>
      <c r="AS10" s="74"/>
      <c r="AT10" s="70">
        <f>データ!$V$6</f>
        <v>151.13</v>
      </c>
      <c r="AU10" s="71"/>
      <c r="AV10" s="71"/>
      <c r="AW10" s="71"/>
      <c r="AX10" s="71"/>
      <c r="AY10" s="71"/>
      <c r="AZ10" s="71"/>
      <c r="BA10" s="71"/>
      <c r="BB10" s="73">
        <f>データ!$W$6</f>
        <v>460.99</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111</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110</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BjyY59CPFF7znlKf4UNPuBMhuwPFn3W1uJSwdfHS19WICrg3Jv7nfGUS5jAvPjt4farBq8yn6v0ar+JecRCYPg==" saltValue="jh8xm7HLpjDX/emnprwQj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442054</v>
      </c>
      <c r="D6" s="34">
        <f t="shared" si="3"/>
        <v>46</v>
      </c>
      <c r="E6" s="34">
        <f t="shared" si="3"/>
        <v>1</v>
      </c>
      <c r="F6" s="34">
        <f t="shared" si="3"/>
        <v>0</v>
      </c>
      <c r="G6" s="34">
        <f t="shared" si="3"/>
        <v>1</v>
      </c>
      <c r="H6" s="34" t="str">
        <f t="shared" si="3"/>
        <v>大分県　佐伯市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61.6</v>
      </c>
      <c r="P6" s="35">
        <f t="shared" si="3"/>
        <v>99.04</v>
      </c>
      <c r="Q6" s="35">
        <f t="shared" si="3"/>
        <v>2520</v>
      </c>
      <c r="R6" s="35">
        <f t="shared" si="3"/>
        <v>70708</v>
      </c>
      <c r="S6" s="35">
        <f t="shared" si="3"/>
        <v>903.12</v>
      </c>
      <c r="T6" s="35">
        <f t="shared" si="3"/>
        <v>78.290000000000006</v>
      </c>
      <c r="U6" s="35">
        <f t="shared" si="3"/>
        <v>69669</v>
      </c>
      <c r="V6" s="35">
        <f t="shared" si="3"/>
        <v>151.13</v>
      </c>
      <c r="W6" s="35">
        <f t="shared" si="3"/>
        <v>460.99</v>
      </c>
      <c r="X6" s="36">
        <f>IF(X7="",NA(),X7)</f>
        <v>109.42</v>
      </c>
      <c r="Y6" s="36">
        <f t="shared" ref="Y6:AG6" si="4">IF(Y7="",NA(),Y7)</f>
        <v>109.17</v>
      </c>
      <c r="Z6" s="36">
        <f t="shared" si="4"/>
        <v>106.49</v>
      </c>
      <c r="AA6" s="36">
        <f t="shared" si="4"/>
        <v>96.11</v>
      </c>
      <c r="AB6" s="36">
        <f t="shared" si="4"/>
        <v>97.33</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179.6</v>
      </c>
      <c r="AU6" s="36">
        <f t="shared" ref="AU6:BC6" si="6">IF(AU7="",NA(),AU7)</f>
        <v>182.66</v>
      </c>
      <c r="AV6" s="36">
        <f t="shared" si="6"/>
        <v>180.95</v>
      </c>
      <c r="AW6" s="36">
        <f t="shared" si="6"/>
        <v>139.30000000000001</v>
      </c>
      <c r="AX6" s="36">
        <f t="shared" si="6"/>
        <v>119.55</v>
      </c>
      <c r="AY6" s="36">
        <f t="shared" si="6"/>
        <v>346.59</v>
      </c>
      <c r="AZ6" s="36">
        <f t="shared" si="6"/>
        <v>357.82</v>
      </c>
      <c r="BA6" s="36">
        <f t="shared" si="6"/>
        <v>355.5</v>
      </c>
      <c r="BB6" s="36">
        <f t="shared" si="6"/>
        <v>349.83</v>
      </c>
      <c r="BC6" s="36">
        <f t="shared" si="6"/>
        <v>360.86</v>
      </c>
      <c r="BD6" s="35" t="str">
        <f>IF(BD7="","",IF(BD7="-","【-】","【"&amp;SUBSTITUTE(TEXT(BD7,"#,##0.00"),"-","△")&amp;"】"))</f>
        <v>【264.97】</v>
      </c>
      <c r="BE6" s="36">
        <f>IF(BE7="",NA(),BE7)</f>
        <v>502.68</v>
      </c>
      <c r="BF6" s="36">
        <f t="shared" ref="BF6:BN6" si="7">IF(BF7="",NA(),BF7)</f>
        <v>492.16</v>
      </c>
      <c r="BG6" s="36">
        <f t="shared" si="7"/>
        <v>484.84</v>
      </c>
      <c r="BH6" s="36">
        <f t="shared" si="7"/>
        <v>555.97</v>
      </c>
      <c r="BI6" s="36">
        <f t="shared" si="7"/>
        <v>566.38</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104.33</v>
      </c>
      <c r="BQ6" s="36">
        <f t="shared" ref="BQ6:BY6" si="8">IF(BQ7="",NA(),BQ7)</f>
        <v>104.3</v>
      </c>
      <c r="BR6" s="36">
        <f t="shared" si="8"/>
        <v>101.59</v>
      </c>
      <c r="BS6" s="36">
        <f t="shared" si="8"/>
        <v>79.41</v>
      </c>
      <c r="BT6" s="36">
        <f t="shared" si="8"/>
        <v>81.23</v>
      </c>
      <c r="BU6" s="36">
        <f t="shared" si="8"/>
        <v>105.71</v>
      </c>
      <c r="BV6" s="36">
        <f t="shared" si="8"/>
        <v>106.01</v>
      </c>
      <c r="BW6" s="36">
        <f t="shared" si="8"/>
        <v>104.57</v>
      </c>
      <c r="BX6" s="36">
        <f t="shared" si="8"/>
        <v>103.54</v>
      </c>
      <c r="BY6" s="36">
        <f t="shared" si="8"/>
        <v>103.32</v>
      </c>
      <c r="BZ6" s="35" t="str">
        <f>IF(BZ7="","",IF(BZ7="-","【-】","【"&amp;SUBSTITUTE(TEXT(BZ7,"#,##0.00"),"-","△")&amp;"】"))</f>
        <v>【103.24】</v>
      </c>
      <c r="CA6" s="36">
        <f>IF(CA7="",NA(),CA7)</f>
        <v>120.29</v>
      </c>
      <c r="CB6" s="36">
        <f t="shared" ref="CB6:CJ6" si="9">IF(CB7="",NA(),CB7)</f>
        <v>120.38</v>
      </c>
      <c r="CC6" s="36">
        <f t="shared" si="9"/>
        <v>124</v>
      </c>
      <c r="CD6" s="36">
        <f t="shared" si="9"/>
        <v>159.74</v>
      </c>
      <c r="CE6" s="36">
        <f t="shared" si="9"/>
        <v>156.44999999999999</v>
      </c>
      <c r="CF6" s="36">
        <f t="shared" si="9"/>
        <v>162.15</v>
      </c>
      <c r="CG6" s="36">
        <f t="shared" si="9"/>
        <v>162.24</v>
      </c>
      <c r="CH6" s="36">
        <f t="shared" si="9"/>
        <v>165.47</v>
      </c>
      <c r="CI6" s="36">
        <f t="shared" si="9"/>
        <v>167.46</v>
      </c>
      <c r="CJ6" s="36">
        <f t="shared" si="9"/>
        <v>168.56</v>
      </c>
      <c r="CK6" s="35" t="str">
        <f>IF(CK7="","",IF(CK7="-","【-】","【"&amp;SUBSTITUTE(TEXT(CK7,"#,##0.00"),"-","△")&amp;"】"))</f>
        <v>【168.38】</v>
      </c>
      <c r="CL6" s="36">
        <f>IF(CL7="",NA(),CL7)</f>
        <v>77.48</v>
      </c>
      <c r="CM6" s="36">
        <f t="shared" ref="CM6:CU6" si="10">IF(CM7="",NA(),CM7)</f>
        <v>78.989999999999995</v>
      </c>
      <c r="CN6" s="36">
        <f t="shared" si="10"/>
        <v>81.63</v>
      </c>
      <c r="CO6" s="36">
        <f t="shared" si="10"/>
        <v>77.900000000000006</v>
      </c>
      <c r="CP6" s="36">
        <f t="shared" si="10"/>
        <v>73.349999999999994</v>
      </c>
      <c r="CQ6" s="36">
        <f t="shared" si="10"/>
        <v>59.34</v>
      </c>
      <c r="CR6" s="36">
        <f t="shared" si="10"/>
        <v>59.11</v>
      </c>
      <c r="CS6" s="36">
        <f t="shared" si="10"/>
        <v>59.74</v>
      </c>
      <c r="CT6" s="36">
        <f t="shared" si="10"/>
        <v>59.46</v>
      </c>
      <c r="CU6" s="36">
        <f t="shared" si="10"/>
        <v>59.51</v>
      </c>
      <c r="CV6" s="35" t="str">
        <f>IF(CV7="","",IF(CV7="-","【-】","【"&amp;SUBSTITUTE(TEXT(CV7,"#,##0.00"),"-","△")&amp;"】"))</f>
        <v>【60.00】</v>
      </c>
      <c r="CW6" s="36">
        <f>IF(CW7="",NA(),CW7)</f>
        <v>83.15</v>
      </c>
      <c r="CX6" s="36">
        <f t="shared" ref="CX6:DF6" si="11">IF(CX7="",NA(),CX7)</f>
        <v>82.04</v>
      </c>
      <c r="CY6" s="36">
        <f t="shared" si="11"/>
        <v>78.489999999999995</v>
      </c>
      <c r="CZ6" s="36">
        <f t="shared" si="11"/>
        <v>76.349999999999994</v>
      </c>
      <c r="DA6" s="36">
        <f t="shared" si="11"/>
        <v>79.95</v>
      </c>
      <c r="DB6" s="36">
        <f t="shared" si="11"/>
        <v>87.74</v>
      </c>
      <c r="DC6" s="36">
        <f t="shared" si="11"/>
        <v>87.91</v>
      </c>
      <c r="DD6" s="36">
        <f t="shared" si="11"/>
        <v>87.28</v>
      </c>
      <c r="DE6" s="36">
        <f t="shared" si="11"/>
        <v>87.41</v>
      </c>
      <c r="DF6" s="36">
        <f t="shared" si="11"/>
        <v>87.08</v>
      </c>
      <c r="DG6" s="35" t="str">
        <f>IF(DG7="","",IF(DG7="-","【-】","【"&amp;SUBSTITUTE(TEXT(DG7,"#,##0.00"),"-","△")&amp;"】"))</f>
        <v>【89.80】</v>
      </c>
      <c r="DH6" s="36">
        <f>IF(DH7="",NA(),DH7)</f>
        <v>44.24</v>
      </c>
      <c r="DI6" s="36">
        <f t="shared" ref="DI6:DQ6" si="12">IF(DI7="",NA(),DI7)</f>
        <v>45.64</v>
      </c>
      <c r="DJ6" s="36">
        <f t="shared" si="12"/>
        <v>46.49</v>
      </c>
      <c r="DK6" s="36">
        <f t="shared" si="12"/>
        <v>35.130000000000003</v>
      </c>
      <c r="DL6" s="36">
        <f t="shared" si="12"/>
        <v>36.67</v>
      </c>
      <c r="DM6" s="36">
        <f t="shared" si="12"/>
        <v>46.27</v>
      </c>
      <c r="DN6" s="36">
        <f t="shared" si="12"/>
        <v>46.88</v>
      </c>
      <c r="DO6" s="36">
        <f t="shared" si="12"/>
        <v>46.94</v>
      </c>
      <c r="DP6" s="36">
        <f t="shared" si="12"/>
        <v>47.62</v>
      </c>
      <c r="DQ6" s="36">
        <f t="shared" si="12"/>
        <v>48.55</v>
      </c>
      <c r="DR6" s="35" t="str">
        <f>IF(DR7="","",IF(DR7="-","【-】","【"&amp;SUBSTITUTE(TEXT(DR7,"#,##0.00"),"-","△")&amp;"】"))</f>
        <v>【49.59】</v>
      </c>
      <c r="DS6" s="36">
        <f>IF(DS7="",NA(),DS7)</f>
        <v>17.989999999999998</v>
      </c>
      <c r="DT6" s="36">
        <f t="shared" ref="DT6:EB6" si="13">IF(DT7="",NA(),DT7)</f>
        <v>16.920000000000002</v>
      </c>
      <c r="DU6" s="36">
        <f t="shared" si="13"/>
        <v>25.94</v>
      </c>
      <c r="DV6" s="36">
        <f t="shared" si="13"/>
        <v>18.52</v>
      </c>
      <c r="DW6" s="36">
        <f t="shared" si="13"/>
        <v>18.440000000000001</v>
      </c>
      <c r="DX6" s="36">
        <f t="shared" si="13"/>
        <v>10.93</v>
      </c>
      <c r="DY6" s="36">
        <f t="shared" si="13"/>
        <v>13.39</v>
      </c>
      <c r="DZ6" s="36">
        <f t="shared" si="13"/>
        <v>14.48</v>
      </c>
      <c r="EA6" s="36">
        <f t="shared" si="13"/>
        <v>16.27</v>
      </c>
      <c r="EB6" s="36">
        <f t="shared" si="13"/>
        <v>17.11</v>
      </c>
      <c r="EC6" s="35" t="str">
        <f>IF(EC7="","",IF(EC7="-","【-】","【"&amp;SUBSTITUTE(TEXT(EC7,"#,##0.00"),"-","△")&amp;"】"))</f>
        <v>【19.44】</v>
      </c>
      <c r="ED6" s="36">
        <f>IF(ED7="",NA(),ED7)</f>
        <v>0.89</v>
      </c>
      <c r="EE6" s="36">
        <f t="shared" ref="EE6:EM6" si="14">IF(EE7="",NA(),EE7)</f>
        <v>0.59</v>
      </c>
      <c r="EF6" s="36">
        <f t="shared" si="14"/>
        <v>1.1599999999999999</v>
      </c>
      <c r="EG6" s="36">
        <f t="shared" si="14"/>
        <v>0.49</v>
      </c>
      <c r="EH6" s="36">
        <f t="shared" si="14"/>
        <v>0.76</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442054</v>
      </c>
      <c r="D7" s="38">
        <v>46</v>
      </c>
      <c r="E7" s="38">
        <v>1</v>
      </c>
      <c r="F7" s="38">
        <v>0</v>
      </c>
      <c r="G7" s="38">
        <v>1</v>
      </c>
      <c r="H7" s="38" t="s">
        <v>93</v>
      </c>
      <c r="I7" s="38" t="s">
        <v>94</v>
      </c>
      <c r="J7" s="38" t="s">
        <v>95</v>
      </c>
      <c r="K7" s="38" t="s">
        <v>96</v>
      </c>
      <c r="L7" s="38" t="s">
        <v>97</v>
      </c>
      <c r="M7" s="38" t="s">
        <v>98</v>
      </c>
      <c r="N7" s="39" t="s">
        <v>99</v>
      </c>
      <c r="O7" s="39">
        <v>61.6</v>
      </c>
      <c r="P7" s="39">
        <v>99.04</v>
      </c>
      <c r="Q7" s="39">
        <v>2520</v>
      </c>
      <c r="R7" s="39">
        <v>70708</v>
      </c>
      <c r="S7" s="39">
        <v>903.12</v>
      </c>
      <c r="T7" s="39">
        <v>78.290000000000006</v>
      </c>
      <c r="U7" s="39">
        <v>69669</v>
      </c>
      <c r="V7" s="39">
        <v>151.13</v>
      </c>
      <c r="W7" s="39">
        <v>460.99</v>
      </c>
      <c r="X7" s="39">
        <v>109.42</v>
      </c>
      <c r="Y7" s="39">
        <v>109.17</v>
      </c>
      <c r="Z7" s="39">
        <v>106.49</v>
      </c>
      <c r="AA7" s="39">
        <v>96.11</v>
      </c>
      <c r="AB7" s="39">
        <v>97.33</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179.6</v>
      </c>
      <c r="AU7" s="39">
        <v>182.66</v>
      </c>
      <c r="AV7" s="39">
        <v>180.95</v>
      </c>
      <c r="AW7" s="39">
        <v>139.30000000000001</v>
      </c>
      <c r="AX7" s="39">
        <v>119.55</v>
      </c>
      <c r="AY7" s="39">
        <v>346.59</v>
      </c>
      <c r="AZ7" s="39">
        <v>357.82</v>
      </c>
      <c r="BA7" s="39">
        <v>355.5</v>
      </c>
      <c r="BB7" s="39">
        <v>349.83</v>
      </c>
      <c r="BC7" s="39">
        <v>360.86</v>
      </c>
      <c r="BD7" s="39">
        <v>264.97000000000003</v>
      </c>
      <c r="BE7" s="39">
        <v>502.68</v>
      </c>
      <c r="BF7" s="39">
        <v>492.16</v>
      </c>
      <c r="BG7" s="39">
        <v>484.84</v>
      </c>
      <c r="BH7" s="39">
        <v>555.97</v>
      </c>
      <c r="BI7" s="39">
        <v>566.38</v>
      </c>
      <c r="BJ7" s="39">
        <v>312.02999999999997</v>
      </c>
      <c r="BK7" s="39">
        <v>307.45999999999998</v>
      </c>
      <c r="BL7" s="39">
        <v>312.58</v>
      </c>
      <c r="BM7" s="39">
        <v>314.87</v>
      </c>
      <c r="BN7" s="39">
        <v>309.27999999999997</v>
      </c>
      <c r="BO7" s="39">
        <v>266.61</v>
      </c>
      <c r="BP7" s="39">
        <v>104.33</v>
      </c>
      <c r="BQ7" s="39">
        <v>104.3</v>
      </c>
      <c r="BR7" s="39">
        <v>101.59</v>
      </c>
      <c r="BS7" s="39">
        <v>79.41</v>
      </c>
      <c r="BT7" s="39">
        <v>81.23</v>
      </c>
      <c r="BU7" s="39">
        <v>105.71</v>
      </c>
      <c r="BV7" s="39">
        <v>106.01</v>
      </c>
      <c r="BW7" s="39">
        <v>104.57</v>
      </c>
      <c r="BX7" s="39">
        <v>103.54</v>
      </c>
      <c r="BY7" s="39">
        <v>103.32</v>
      </c>
      <c r="BZ7" s="39">
        <v>103.24</v>
      </c>
      <c r="CA7" s="39">
        <v>120.29</v>
      </c>
      <c r="CB7" s="39">
        <v>120.38</v>
      </c>
      <c r="CC7" s="39">
        <v>124</v>
      </c>
      <c r="CD7" s="39">
        <v>159.74</v>
      </c>
      <c r="CE7" s="39">
        <v>156.44999999999999</v>
      </c>
      <c r="CF7" s="39">
        <v>162.15</v>
      </c>
      <c r="CG7" s="39">
        <v>162.24</v>
      </c>
      <c r="CH7" s="39">
        <v>165.47</v>
      </c>
      <c r="CI7" s="39">
        <v>167.46</v>
      </c>
      <c r="CJ7" s="39">
        <v>168.56</v>
      </c>
      <c r="CK7" s="39">
        <v>168.38</v>
      </c>
      <c r="CL7" s="39">
        <v>77.48</v>
      </c>
      <c r="CM7" s="39">
        <v>78.989999999999995</v>
      </c>
      <c r="CN7" s="39">
        <v>81.63</v>
      </c>
      <c r="CO7" s="39">
        <v>77.900000000000006</v>
      </c>
      <c r="CP7" s="39">
        <v>73.349999999999994</v>
      </c>
      <c r="CQ7" s="39">
        <v>59.34</v>
      </c>
      <c r="CR7" s="39">
        <v>59.11</v>
      </c>
      <c r="CS7" s="39">
        <v>59.74</v>
      </c>
      <c r="CT7" s="39">
        <v>59.46</v>
      </c>
      <c r="CU7" s="39">
        <v>59.51</v>
      </c>
      <c r="CV7" s="39">
        <v>60</v>
      </c>
      <c r="CW7" s="39">
        <v>83.15</v>
      </c>
      <c r="CX7" s="39">
        <v>82.04</v>
      </c>
      <c r="CY7" s="39">
        <v>78.489999999999995</v>
      </c>
      <c r="CZ7" s="39">
        <v>76.349999999999994</v>
      </c>
      <c r="DA7" s="39">
        <v>79.95</v>
      </c>
      <c r="DB7" s="39">
        <v>87.74</v>
      </c>
      <c r="DC7" s="39">
        <v>87.91</v>
      </c>
      <c r="DD7" s="39">
        <v>87.28</v>
      </c>
      <c r="DE7" s="39">
        <v>87.41</v>
      </c>
      <c r="DF7" s="39">
        <v>87.08</v>
      </c>
      <c r="DG7" s="39">
        <v>89.8</v>
      </c>
      <c r="DH7" s="39">
        <v>44.24</v>
      </c>
      <c r="DI7" s="39">
        <v>45.64</v>
      </c>
      <c r="DJ7" s="39">
        <v>46.49</v>
      </c>
      <c r="DK7" s="39">
        <v>35.130000000000003</v>
      </c>
      <c r="DL7" s="39">
        <v>36.67</v>
      </c>
      <c r="DM7" s="39">
        <v>46.27</v>
      </c>
      <c r="DN7" s="39">
        <v>46.88</v>
      </c>
      <c r="DO7" s="39">
        <v>46.94</v>
      </c>
      <c r="DP7" s="39">
        <v>47.62</v>
      </c>
      <c r="DQ7" s="39">
        <v>48.55</v>
      </c>
      <c r="DR7" s="39">
        <v>49.59</v>
      </c>
      <c r="DS7" s="39">
        <v>17.989999999999998</v>
      </c>
      <c r="DT7" s="39">
        <v>16.920000000000002</v>
      </c>
      <c r="DU7" s="39">
        <v>25.94</v>
      </c>
      <c r="DV7" s="39">
        <v>18.52</v>
      </c>
      <c r="DW7" s="39">
        <v>18.440000000000001</v>
      </c>
      <c r="DX7" s="39">
        <v>10.93</v>
      </c>
      <c r="DY7" s="39">
        <v>13.39</v>
      </c>
      <c r="DZ7" s="39">
        <v>14.48</v>
      </c>
      <c r="EA7" s="39">
        <v>16.27</v>
      </c>
      <c r="EB7" s="39">
        <v>17.11</v>
      </c>
      <c r="EC7" s="39">
        <v>19.440000000000001</v>
      </c>
      <c r="ED7" s="39">
        <v>0.89</v>
      </c>
      <c r="EE7" s="39">
        <v>0.59</v>
      </c>
      <c r="EF7" s="39">
        <v>1.1599999999999999</v>
      </c>
      <c r="EG7" s="39">
        <v>0.49</v>
      </c>
      <c r="EH7" s="39">
        <v>0.76</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久保田 博士</cp:lastModifiedBy>
  <cp:lastPrinted>2021-01-14T10:44:23Z</cp:lastPrinted>
  <dcterms:created xsi:type="dcterms:W3CDTF">2020-12-04T02:16:18Z</dcterms:created>
  <dcterms:modified xsi:type="dcterms:W3CDTF">2021-01-14T10:44:25Z</dcterms:modified>
  <cp:category/>
</cp:coreProperties>
</file>