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45GB以内）\092.下水道事業（R2～）\01.公共事務担当\02.決算関連\R02\06.【R03】経営比較分析表（R02）\"/>
    </mc:Choice>
  </mc:AlternateContent>
  <workbookProtection workbookAlgorithmName="SHA-512" workbookHashValue="yU2MUeyCW6Hj9kiubFVDZPOq53CCAt3MoM1s0IOn5nLXOBC+joH68tAt8BHYp8/G3BW8VfdJmr8FhhbVseFv9w==" workbookSaltValue="vDGFdvQiEZv/1CsfyElewA==" workbookSpinCount="100000" lockStructure="1"/>
  <bookViews>
    <workbookView xWindow="0" yWindow="0" windowWidth="2157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<sst xmlns="http://schemas.openxmlformats.org/spreadsheetml/2006/main" count="231" uniqueCount="117">
  <si>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</si>
  <si>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</si>
  <si>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</si>
  <si>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</si>
  <si>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</si>
  <si>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</si>
  <si>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</si>
  <si>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</si>
  <si>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</si>
  <si>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</si>
  <si>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</si>
  <si>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</si>
  <si>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</si>
  <si>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</si>
  <si>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</si>
  <si>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</si>
  <si>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</si>
  <si>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</si>
  <si>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</si>
  <si>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</si>
  <si>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</si>
  <si>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</si>
  <si>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</si>
  <si>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</si>
  <si>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</si>
  <si>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</si>
  <si>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</si>
  <si>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</si>
  <si>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</si>
  <si>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</si>
  <si>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</si>
  <si>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</si>
  <si>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</si>
  <si>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</si>
  <si>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</si>
  <si>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</si>
  <si>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</si>
  <si>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</si>
  <si>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</si>
  <si>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</si>
  <si>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</si>
  <si>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</si>
  <si>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</si>
  <si>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</si>
  <si>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</si>
  <si>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</si>
  <si>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</si>
  <si>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</si>
  <si>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</si>
  <si>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</si>
  <si>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</si>
  <si>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</si>
  <si>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</si>
  <si>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</si>
  <si>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</si>
  <si>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</si>
  <si>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</si>
  <si>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</si>
  <si>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</si>
  <si>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</si>
  <si>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</si>
  <si>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</si>
  <si>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</si>
  <si>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</si>
  <si>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</si>
  <si>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</si>
  <si>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</si>
  <si>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</si>
  <si>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</si>
  <si>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</si>
  <si>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</si>
  <si>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</si>
  <si>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</si>
  <si>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</si>
  <si>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</si>
  <si>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</si>
  <si>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</si>
  <si>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</si>
  <si>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</si>
  <si>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</si>
  <si>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</si>
  <si>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</si>
  <si>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</si>
  <si>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</si>
  <si>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</si>
  <si>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</si>
  <si>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</si>
  <si>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</si>
  <si>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</si>
  <si>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</si>
  <si>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</si>
  <si>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</si>
  <si>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</si>
  <si>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</si>
  <si>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</si>
  <si>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</si>
  <si>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</si>
  <si>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</si>
  <si>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</si>
  <si>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</si>
  <si>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</si>
  <si>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</si>
  <si>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</si>
  <si>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</si>
  <si>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</si>
  <si>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</si>
  <si>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</si>
  <si>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</si>
  <si>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</si>
  <si>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</si>
  <si>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</si>
  <si>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</si>
  <si>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</si>
  <si>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</si>
  <si>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</si>
  <si>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phoneticPr fontId="4"/>
  </si>
  <si>
    <t>『老朽化の状況』については、概ね良好と判断されるが、『経営の健全性・効率性』については次の2点が主な課題と判断される。
①累積欠損金があり、その比率が令和2年度において177.22％となっていること。
②水洗化率が、令和2年度において78.82％となっており、100％を下回っていること。
　以上のことから、今後は、整備中の面整備の早期促進による水洗化率の向上、維持管理費、支払利息等の費用の削減、使用料の改定等による収益性の向上を図ることにより、運営の健全性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</si>
</sst>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0.12</c:v>
                </c:pt>
                <c:pt idx="1">
                  <c:v>0.1</c:v>
                </c:pt>
                <c:pt idx="2">
                  <c:v>0.15</c:v>
                </c:pt>
                <c:pt idx="3">
                  <c:v>0.11</c:v>
                </c:pt>
                <c:pt idx="4">
                  <c:v>0.06</c:v>
                </c:pt>
              </c:numCache>
            </c:numRef>
          </c:val>
          <c:extLst>
            <c:ext xmlns:c16="http://schemas.microsoft.com/office/drawing/2014/chart" uri="{C3380CC4-5D6E-409C-BE32-E72D297353CC}">
              <c16:uniqueId val="{00000000-5A4E-433F-84AA-ACC5F3AD9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0.23</c:v>
                </c:pt>
                <c:pt idx="2">
                  <c:v>0.21</c:v>
                </c:pt>
                <c:pt idx="3">
                  <c:v>0.17</c:v>
                </c:pt>
                <c:pt idx="4">
                  <c:v>0.15</c:v>
                </c:pt>
              </c:numCache>
            </c:numRef>
          </c:val>
          <c:smooth val="0"/>
          <c:extLst>
            <c:ext xmlns:c16="http://schemas.microsoft.com/office/drawing/2014/chart" uri="{C3380CC4-5D6E-409C-BE32-E72D297353CC}">
              <c16:uniqueId val="{00000001-5A4E-433F-84AA-ACC5F3AD9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52.35</c:v>
                </c:pt>
                <c:pt idx="1">
                  <c:v>55.72</c:v>
                </c:pt>
                <c:pt idx="2">
                  <c:v>60.06</c:v>
                </c:pt>
                <c:pt idx="3">
                  <c:v>56.76</c:v>
                </c:pt>
                <c:pt idx="4">
                  <c:v>51.33</c:v>
                </c:pt>
              </c:numCache>
            </c:numRef>
          </c:val>
          <c:extLst>
            <c:ext xmlns:c16="http://schemas.microsoft.com/office/drawing/2014/chart" uri="{C3380CC4-5D6E-409C-BE32-E72D297353CC}">
              <c16:uniqueId val="{00000000-B149-4933-B904-86E6AF2DC3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58.4</c:v>
                </c:pt>
                <c:pt idx="2">
                  <c:v>58</c:v>
                </c:pt>
                <c:pt idx="3">
                  <c:v>57.42</c:v>
                </c:pt>
                <c:pt idx="4">
                  <c:v>56.72</c:v>
                </c:pt>
              </c:numCache>
            </c:numRef>
          </c:val>
          <c:smooth val="0"/>
          <c:extLst>
            <c:ext xmlns:c16="http://schemas.microsoft.com/office/drawing/2014/chart" uri="{C3380CC4-5D6E-409C-BE32-E72D297353CC}">
              <c16:uniqueId val="{00000001-B149-4933-B904-86E6AF2DC3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80.97</c:v>
                </c:pt>
                <c:pt idx="1">
                  <c:v>76.75</c:v>
                </c:pt>
                <c:pt idx="2">
                  <c:v>77.83</c:v>
                </c:pt>
                <c:pt idx="3">
                  <c:v>78.040000000000006</c:v>
                </c:pt>
                <c:pt idx="4">
                  <c:v>78.819999999999993</c:v>
                </c:pt>
              </c:numCache>
            </c:numRef>
          </c:val>
          <c:extLst>
            <c:ext xmlns:c16="http://schemas.microsoft.com/office/drawing/2014/chart" uri="{C3380CC4-5D6E-409C-BE32-E72D297353CC}">
              <c16:uniqueId val="{00000000-EFD3-4F41-ADD0-FE54BEADC4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89.68</c:v>
                </c:pt>
                <c:pt idx="2">
                  <c:v>89.79</c:v>
                </c:pt>
                <c:pt idx="3">
                  <c:v>90.42</c:v>
                </c:pt>
                <c:pt idx="4">
                  <c:v>90.72</c:v>
                </c:pt>
              </c:numCache>
            </c:numRef>
          </c:val>
          <c:smooth val="0"/>
          <c:extLst>
            <c:ext xmlns:c16="http://schemas.microsoft.com/office/drawing/2014/chart" uri="{C3380CC4-5D6E-409C-BE32-E72D297353CC}">
              <c16:uniqueId val="{00000001-EFD3-4F41-ADD0-FE54BEADC4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99.58</c:v>
                </c:pt>
                <c:pt idx="1">
                  <c:v>99.91</c:v>
                </c:pt>
                <c:pt idx="2">
                  <c:v>96.62</c:v>
                </c:pt>
                <c:pt idx="3">
                  <c:v>96.16</c:v>
                </c:pt>
                <c:pt idx="4">
                  <c:v>99.99</c:v>
                </c:pt>
              </c:numCache>
            </c:numRef>
          </c:val>
          <c:extLst>
            <c:ext xmlns:c16="http://schemas.microsoft.com/office/drawing/2014/chart" uri="{C3380CC4-5D6E-409C-BE32-E72D297353CC}">
              <c16:uniqueId val="{00000000-00FA-440F-98FC-B64A1DA568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105.53</c:v>
                </c:pt>
                <c:pt idx="2">
                  <c:v>105.06</c:v>
                </c:pt>
                <c:pt idx="3">
                  <c:v>106.81</c:v>
                </c:pt>
                <c:pt idx="4">
                  <c:v>106.5</c:v>
                </c:pt>
              </c:numCache>
            </c:numRef>
          </c:val>
          <c:smooth val="0"/>
          <c:extLst>
            <c:ext xmlns:c16="http://schemas.microsoft.com/office/drawing/2014/chart" uri="{C3380CC4-5D6E-409C-BE32-E72D297353CC}">
              <c16:uniqueId val="{00000001-00FA-440F-98FC-B64A1DA568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37.01</c:v>
                </c:pt>
                <c:pt idx="1">
                  <c:v>37.75</c:v>
                </c:pt>
                <c:pt idx="2">
                  <c:v>38.659999999999997</c:v>
                </c:pt>
                <c:pt idx="3">
                  <c:v>38.51</c:v>
                </c:pt>
                <c:pt idx="4">
                  <c:v>39.049999999999997</c:v>
                </c:pt>
              </c:numCache>
            </c:numRef>
          </c:val>
          <c:extLst>
            <c:ext xmlns:c16="http://schemas.microsoft.com/office/drawing/2014/chart" uri="{C3380CC4-5D6E-409C-BE32-E72D297353CC}">
              <c16:uniqueId val="{00000000-0339-46DB-8598-06F72E7F1C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29.5</c:v>
                </c:pt>
                <c:pt idx="2">
                  <c:v>30.6</c:v>
                </c:pt>
                <c:pt idx="3">
                  <c:v>29.23</c:v>
                </c:pt>
                <c:pt idx="4">
                  <c:v>20.78</c:v>
                </c:pt>
              </c:numCache>
            </c:numRef>
          </c:val>
          <c:smooth val="0"/>
          <c:extLst>
            <c:ext xmlns:c16="http://schemas.microsoft.com/office/drawing/2014/chart" uri="{C3380CC4-5D6E-409C-BE32-E72D297353CC}">
              <c16:uniqueId val="{00000001-0339-46DB-8598-06F72E7F1C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6-4556-9D87-518F4C6996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1.92</c:v>
                </c:pt>
                <c:pt idx="2">
                  <c:v>1.83</c:v>
                </c:pt>
                <c:pt idx="3">
                  <c:v>1.37</c:v>
                </c:pt>
                <c:pt idx="4">
                  <c:v>1.34</c:v>
                </c:pt>
              </c:numCache>
            </c:numRef>
          </c:val>
          <c:smooth val="0"/>
          <c:extLst>
            <c:ext xmlns:c16="http://schemas.microsoft.com/office/drawing/2014/chart" uri="{C3380CC4-5D6E-409C-BE32-E72D297353CC}">
              <c16:uniqueId val="{00000001-9B06-4556-9D87-518F4C6996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185.88</c:v>
                </c:pt>
                <c:pt idx="1">
                  <c:v>186.59</c:v>
                </c:pt>
                <c:pt idx="2">
                  <c:v>184.31</c:v>
                </c:pt>
                <c:pt idx="3">
                  <c:v>182.05</c:v>
                </c:pt>
                <c:pt idx="4">
                  <c:v>177.22</c:v>
                </c:pt>
              </c:numCache>
            </c:numRef>
          </c:val>
          <c:extLst>
            <c:ext xmlns:c16="http://schemas.microsoft.com/office/drawing/2014/chart" uri="{C3380CC4-5D6E-409C-BE32-E72D297353CC}">
              <c16:uniqueId val="{00000000-A3B6-464E-B211-BB7FFE98D0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39.08</c:v>
                </c:pt>
                <c:pt idx="2">
                  <c:v>41.56</c:v>
                </c:pt>
                <c:pt idx="3">
                  <c:v>34.4</c:v>
                </c:pt>
                <c:pt idx="4">
                  <c:v>18.36</c:v>
                </c:pt>
              </c:numCache>
            </c:numRef>
          </c:val>
          <c:smooth val="0"/>
          <c:extLst>
            <c:ext xmlns:c16="http://schemas.microsoft.com/office/drawing/2014/chart" uri="{C3380CC4-5D6E-409C-BE32-E72D297353CC}">
              <c16:uniqueId val="{00000001-A3B6-464E-B211-BB7FFE98D0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100.3</c:v>
                </c:pt>
                <c:pt idx="1">
                  <c:v>98.93</c:v>
                </c:pt>
                <c:pt idx="2">
                  <c:v>104.38</c:v>
                </c:pt>
                <c:pt idx="3">
                  <c:v>105.32</c:v>
                </c:pt>
                <c:pt idx="4">
                  <c:v>109.06</c:v>
                </c:pt>
              </c:numCache>
            </c:numRef>
          </c:val>
          <c:extLst>
            <c:ext xmlns:c16="http://schemas.microsoft.com/office/drawing/2014/chart" uri="{C3380CC4-5D6E-409C-BE32-E72D297353CC}">
              <c16:uniqueId val="{00000000-714A-4C4B-B733-1BA7286B6E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81.33</c:v>
                </c:pt>
                <c:pt idx="2">
                  <c:v>80.81</c:v>
                </c:pt>
                <c:pt idx="3">
                  <c:v>68.17</c:v>
                </c:pt>
                <c:pt idx="4">
                  <c:v>55.6</c:v>
                </c:pt>
              </c:numCache>
            </c:numRef>
          </c:val>
          <c:smooth val="0"/>
          <c:extLst>
            <c:ext xmlns:c16="http://schemas.microsoft.com/office/drawing/2014/chart" uri="{C3380CC4-5D6E-409C-BE32-E72D297353CC}">
              <c16:uniqueId val="{00000001-714A-4C4B-B733-1BA7286B6E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665.63</c:v>
                </c:pt>
                <c:pt idx="1">
                  <c:v>646.16</c:v>
                </c:pt>
                <c:pt idx="2">
                  <c:v>710.63</c:v>
                </c:pt>
                <c:pt idx="3">
                  <c:v>734.76</c:v>
                </c:pt>
                <c:pt idx="4">
                  <c:v>573.1</c:v>
                </c:pt>
              </c:numCache>
            </c:numRef>
          </c:val>
          <c:extLst>
            <c:ext xmlns:c16="http://schemas.microsoft.com/office/drawing/2014/chart" uri="{C3380CC4-5D6E-409C-BE32-E72D297353CC}">
              <c16:uniqueId val="{00000000-81CE-46FF-9729-B523EDEB0F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799.11</c:v>
                </c:pt>
                <c:pt idx="2">
                  <c:v>768.62</c:v>
                </c:pt>
                <c:pt idx="3">
                  <c:v>789.44</c:v>
                </c:pt>
                <c:pt idx="4">
                  <c:v>789.08</c:v>
                </c:pt>
              </c:numCache>
            </c:numRef>
          </c:val>
          <c:smooth val="0"/>
          <c:extLst>
            <c:ext xmlns:c16="http://schemas.microsoft.com/office/drawing/2014/chart" uri="{C3380CC4-5D6E-409C-BE32-E72D297353CC}">
              <c16:uniqueId val="{00000001-81CE-46FF-9729-B523EDEB0F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99.54</c:v>
                </c:pt>
                <c:pt idx="1">
                  <c:v>98.86</c:v>
                </c:pt>
                <c:pt idx="2">
                  <c:v>89.02</c:v>
                </c:pt>
                <c:pt idx="3">
                  <c:v>89.4</c:v>
                </c:pt>
                <c:pt idx="4">
                  <c:v>98.6</c:v>
                </c:pt>
              </c:numCache>
            </c:numRef>
          </c:val>
          <c:extLst>
            <c:ext xmlns:c16="http://schemas.microsoft.com/office/drawing/2014/chart" uri="{C3380CC4-5D6E-409C-BE32-E72D297353CC}">
              <c16:uniqueId val="{00000000-D17E-4576-B935-BE9E81D423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87.69</c:v>
                </c:pt>
                <c:pt idx="2">
                  <c:v>88.06</c:v>
                </c:pt>
                <c:pt idx="3">
                  <c:v>87.29</c:v>
                </c:pt>
                <c:pt idx="4">
                  <c:v>88.25</c:v>
                </c:pt>
              </c:numCache>
            </c:numRef>
          </c:val>
          <c:smooth val="0"/>
          <c:extLst>
            <c:ext xmlns:c16="http://schemas.microsoft.com/office/drawing/2014/chart" uri="{C3380CC4-5D6E-409C-BE32-E72D297353CC}">
              <c16:uniqueId val="{00000001-D17E-4576-B935-BE9E81D423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147.36000000000001</c:v>
                </c:pt>
                <c:pt idx="1">
                  <c:v>148.47</c:v>
                </c:pt>
                <c:pt idx="2">
                  <c:v>165.1</c:v>
                </c:pt>
                <c:pt idx="3">
                  <c:v>164.41</c:v>
                </c:pt>
                <c:pt idx="4">
                  <c:v>148.44999999999999</c:v>
                </c:pt>
              </c:numCache>
            </c:numRef>
          </c:val>
          <c:extLst>
            <c:ext xmlns:c16="http://schemas.microsoft.com/office/drawing/2014/chart" uri="{C3380CC4-5D6E-409C-BE32-E72D297353CC}">
              <c16:uniqueId val="{00000000-4E5A-4810-90D7-D38D9F23DF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180.07</c:v>
                </c:pt>
                <c:pt idx="2">
                  <c:v>179.32</c:v>
                </c:pt>
                <c:pt idx="3">
                  <c:v>176.67</c:v>
                </c:pt>
                <c:pt idx="4">
                  <c:v>176.37</c:v>
                </c:pt>
              </c:numCache>
            </c:numRef>
          </c:val>
          <c:smooth val="0"/>
          <c:extLst>
            <c:ext xmlns:c16="http://schemas.microsoft.com/office/drawing/2014/chart" uri="{C3380CC4-5D6E-409C-BE32-E72D297353CC}">
              <c16:uniqueId val="{00000001-4E5A-4810-90D7-D38D9F23DF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69606</v>
      </c>
      <c r="AM8" s="51"/>
      <c r="AN8" s="51"/>
      <c r="AO8" s="51"/>
      <c r="AP8" s="51"/>
      <c r="AQ8" s="51"/>
      <c r="AR8" s="51"/>
      <c r="AS8" s="51"/>
      <c r="AT8" s="46">
        <f>データ!T6</f>
        <v>903.14</v>
      </c>
      <c r="AU8" s="46"/>
      <c r="AV8" s="46"/>
      <c r="AW8" s="46"/>
      <c r="AX8" s="46"/>
      <c r="AY8" s="46"/>
      <c r="AZ8" s="46"/>
      <c r="BA8" s="46"/>
      <c r="BB8" s="46">
        <f>データ!U6</f>
        <v>77.069999999999993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70.73</v>
      </c>
      <c r="J10" s="46"/>
      <c r="K10" s="46"/>
      <c r="L10" s="46"/>
      <c r="M10" s="46"/>
      <c r="N10" s="46"/>
      <c r="O10" s="46"/>
      <c r="P10" s="46">
        <f>データ!P6</f>
        <v>27.63</v>
      </c>
      <c r="Q10" s="46"/>
      <c r="R10" s="46"/>
      <c r="S10" s="46"/>
      <c r="T10" s="46"/>
      <c r="U10" s="46"/>
      <c r="V10" s="46"/>
      <c r="W10" s="46">
        <f>データ!Q6</f>
        <v>56.23</v>
      </c>
      <c r="X10" s="46"/>
      <c r="Y10" s="46"/>
      <c r="Z10" s="46"/>
      <c r="AA10" s="46"/>
      <c r="AB10" s="46"/>
      <c r="AC10" s="46"/>
      <c r="AD10" s="51">
        <f>データ!R6</f>
        <v>2910</v>
      </c>
      <c r="AE10" s="51"/>
      <c r="AF10" s="51"/>
      <c r="AG10" s="51"/>
      <c r="AH10" s="51"/>
      <c r="AI10" s="51"/>
      <c r="AJ10" s="51"/>
      <c r="AK10" s="2"/>
      <c r="AL10" s="51">
        <f>データ!V6</f>
        <v>19121</v>
      </c>
      <c r="AM10" s="51"/>
      <c r="AN10" s="51"/>
      <c r="AO10" s="51"/>
      <c r="AP10" s="51"/>
      <c r="AQ10" s="51"/>
      <c r="AR10" s="51"/>
      <c r="AS10" s="51"/>
      <c r="AT10" s="46">
        <f>データ!W6</f>
        <v>4.29</v>
      </c>
      <c r="AU10" s="46"/>
      <c r="AV10" s="46"/>
      <c r="AW10" s="46"/>
      <c r="AX10" s="46"/>
      <c r="AY10" s="46"/>
      <c r="AZ10" s="46"/>
      <c r="BA10" s="46"/>
      <c r="BB10" s="46">
        <f>データ!X6</f>
        <v>4457.1099999999997</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SUjY62waFk6xJaufo7vE5UkTpqPkLmYbwTXL0mkbU2EVYBbhwedLKLCXIQhkwn5+vyXWQv/H6BVslO5/EOjZQ==" saltValue="Yi32wQd9nOi6hL/anDdr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70.73</v>
      </c>
      <c r="P6" s="34">
        <f t="shared" si="3"/>
        <v>27.63</v>
      </c>
      <c r="Q6" s="34">
        <f t="shared" si="3"/>
        <v>56.23</v>
      </c>
      <c r="R6" s="34">
        <f t="shared" si="3"/>
        <v>2910</v>
      </c>
      <c r="S6" s="34">
        <f t="shared" si="3"/>
        <v>69606</v>
      </c>
      <c r="T6" s="34">
        <f t="shared" si="3"/>
        <v>903.14</v>
      </c>
      <c r="U6" s="34">
        <f t="shared" si="3"/>
        <v>77.069999999999993</v>
      </c>
      <c r="V6" s="34">
        <f t="shared" si="3"/>
        <v>19121</v>
      </c>
      <c r="W6" s="34">
        <f t="shared" si="3"/>
        <v>4.29</v>
      </c>
      <c r="X6" s="34">
        <f t="shared" si="3"/>
        <v>4457.1099999999997</v>
      </c>
      <c r="Y6" s="35">
        <f>IF(Y7="",NA(),Y7)</f>
        <v>99.58</v>
      </c>
      <c r="Z6" s="35">
        <f t="shared" ref="Z6:AH6" si="4">IF(Z7="",NA(),Z7)</f>
        <v>99.91</v>
      </c>
      <c r="AA6" s="35">
        <f t="shared" si="4"/>
        <v>96.62</v>
      </c>
      <c r="AB6" s="35">
        <f t="shared" si="4"/>
        <v>96.16</v>
      </c>
      <c r="AC6" s="35">
        <f t="shared" si="4"/>
        <v>99.99</v>
      </c>
      <c r="AD6" s="35">
        <f t="shared" si="4"/>
        <v>106.85</v>
      </c>
      <c r="AE6" s="35">
        <f t="shared" si="4"/>
        <v>105.53</v>
      </c>
      <c r="AF6" s="35">
        <f t="shared" si="4"/>
        <v>105.06</v>
      </c>
      <c r="AG6" s="35">
        <f t="shared" si="4"/>
        <v>106.81</v>
      </c>
      <c r="AH6" s="35">
        <f t="shared" si="4"/>
        <v>106.5</v>
      </c>
      <c r="AI6" s="34" t="str">
        <f>IF(AI7="","",IF(AI7="-","【-】","【"&amp;SUBSTITUTE(TEXT(AI7,"#,##0.00"),"-","△")&amp;"】"))</f>
        <v>【106.67】</v>
      </c>
      <c r="AJ6" s="35">
        <f>IF(AJ7="",NA(),AJ7)</f>
        <v>185.88</v>
      </c>
      <c r="AK6" s="35">
        <f t="shared" ref="AK6:AS6" si="5">IF(AK7="",NA(),AK7)</f>
        <v>186.59</v>
      </c>
      <c r="AL6" s="35">
        <f t="shared" si="5"/>
        <v>184.31</v>
      </c>
      <c r="AM6" s="35">
        <f t="shared" si="5"/>
        <v>182.05</v>
      </c>
      <c r="AN6" s="35">
        <f t="shared" si="5"/>
        <v>177.22</v>
      </c>
      <c r="AO6" s="35">
        <f t="shared" si="5"/>
        <v>92.92</v>
      </c>
      <c r="AP6" s="35">
        <f t="shared" si="5"/>
        <v>39.08</v>
      </c>
      <c r="AQ6" s="35">
        <f t="shared" si="5"/>
        <v>41.56</v>
      </c>
      <c r="AR6" s="35">
        <f t="shared" si="5"/>
        <v>34.4</v>
      </c>
      <c r="AS6" s="35">
        <f t="shared" si="5"/>
        <v>18.36</v>
      </c>
      <c r="AT6" s="34" t="str">
        <f>IF(AT7="","",IF(AT7="-","【-】","【"&amp;SUBSTITUTE(TEXT(AT7,"#,##0.00"),"-","△")&amp;"】"))</f>
        <v>【3.64】</v>
      </c>
      <c r="AU6" s="35">
        <f>IF(AU7="",NA(),AU7)</f>
        <v>100.3</v>
      </c>
      <c r="AV6" s="35">
        <f t="shared" ref="AV6:BD6" si="6">IF(AV7="",NA(),AV7)</f>
        <v>98.93</v>
      </c>
      <c r="AW6" s="35">
        <f t="shared" si="6"/>
        <v>104.38</v>
      </c>
      <c r="AX6" s="35">
        <f t="shared" si="6"/>
        <v>105.32</v>
      </c>
      <c r="AY6" s="35">
        <f t="shared" si="6"/>
        <v>109.06</v>
      </c>
      <c r="AZ6" s="35">
        <f t="shared" si="6"/>
        <v>50.66</v>
      </c>
      <c r="BA6" s="35">
        <f t="shared" si="6"/>
        <v>81.33</v>
      </c>
      <c r="BB6" s="35">
        <f t="shared" si="6"/>
        <v>80.81</v>
      </c>
      <c r="BC6" s="35">
        <f t="shared" si="6"/>
        <v>68.17</v>
      </c>
      <c r="BD6" s="35">
        <f t="shared" si="6"/>
        <v>55.6</v>
      </c>
      <c r="BE6" s="34" t="str">
        <f>IF(BE7="","",IF(BE7="-","【-】","【"&amp;SUBSTITUTE(TEXT(BE7,"#,##0.00"),"-","△")&amp;"】"))</f>
        <v>【67.52】</v>
      </c>
      <c r="BF6" s="35">
        <f>IF(BF7="",NA(),BF7)</f>
        <v>665.63</v>
      </c>
      <c r="BG6" s="35">
        <f t="shared" ref="BG6:BO6" si="7">IF(BG7="",NA(),BG7)</f>
        <v>646.16</v>
      </c>
      <c r="BH6" s="35">
        <f t="shared" si="7"/>
        <v>710.63</v>
      </c>
      <c r="BI6" s="35">
        <f t="shared" si="7"/>
        <v>734.76</v>
      </c>
      <c r="BJ6" s="35">
        <f t="shared" si="7"/>
        <v>573.1</v>
      </c>
      <c r="BK6" s="35">
        <f t="shared" si="7"/>
        <v>1111.31</v>
      </c>
      <c r="BL6" s="35">
        <f t="shared" si="7"/>
        <v>799.11</v>
      </c>
      <c r="BM6" s="35">
        <f t="shared" si="7"/>
        <v>768.62</v>
      </c>
      <c r="BN6" s="35">
        <f t="shared" si="7"/>
        <v>789.44</v>
      </c>
      <c r="BO6" s="35">
        <f t="shared" si="7"/>
        <v>789.08</v>
      </c>
      <c r="BP6" s="34" t="str">
        <f>IF(BP7="","",IF(BP7="-","【-】","【"&amp;SUBSTITUTE(TEXT(BP7,"#,##0.00"),"-","△")&amp;"】"))</f>
        <v>【705.21】</v>
      </c>
      <c r="BQ6" s="35">
        <f>IF(BQ7="",NA(),BQ7)</f>
        <v>99.54</v>
      </c>
      <c r="BR6" s="35">
        <f t="shared" ref="BR6:BZ6" si="8">IF(BR7="",NA(),BR7)</f>
        <v>98.86</v>
      </c>
      <c r="BS6" s="35">
        <f t="shared" si="8"/>
        <v>89.02</v>
      </c>
      <c r="BT6" s="35">
        <f t="shared" si="8"/>
        <v>89.4</v>
      </c>
      <c r="BU6" s="35">
        <f t="shared" si="8"/>
        <v>98.6</v>
      </c>
      <c r="BV6" s="35">
        <f t="shared" si="8"/>
        <v>75.540000000000006</v>
      </c>
      <c r="BW6" s="35">
        <f t="shared" si="8"/>
        <v>87.69</v>
      </c>
      <c r="BX6" s="35">
        <f t="shared" si="8"/>
        <v>88.06</v>
      </c>
      <c r="BY6" s="35">
        <f t="shared" si="8"/>
        <v>87.29</v>
      </c>
      <c r="BZ6" s="35">
        <f t="shared" si="8"/>
        <v>88.25</v>
      </c>
      <c r="CA6" s="34" t="str">
        <f>IF(CA7="","",IF(CA7="-","【-】","【"&amp;SUBSTITUTE(TEXT(CA7,"#,##0.00"),"-","△")&amp;"】"))</f>
        <v>【98.96】</v>
      </c>
      <c r="CB6" s="35">
        <f>IF(CB7="",NA(),CB7)</f>
        <v>147.36000000000001</v>
      </c>
      <c r="CC6" s="35">
        <f t="shared" ref="CC6:CK6" si="9">IF(CC7="",NA(),CC7)</f>
        <v>148.47</v>
      </c>
      <c r="CD6" s="35">
        <f t="shared" si="9"/>
        <v>165.1</v>
      </c>
      <c r="CE6" s="35">
        <f t="shared" si="9"/>
        <v>164.41</v>
      </c>
      <c r="CF6" s="35">
        <f t="shared" si="9"/>
        <v>148.44999999999999</v>
      </c>
      <c r="CG6" s="35">
        <f t="shared" si="9"/>
        <v>207.96</v>
      </c>
      <c r="CH6" s="35">
        <f t="shared" si="9"/>
        <v>180.07</v>
      </c>
      <c r="CI6" s="35">
        <f t="shared" si="9"/>
        <v>179.32</v>
      </c>
      <c r="CJ6" s="35">
        <f t="shared" si="9"/>
        <v>176.67</v>
      </c>
      <c r="CK6" s="35">
        <f t="shared" si="9"/>
        <v>176.37</v>
      </c>
      <c r="CL6" s="34" t="str">
        <f>IF(CL7="","",IF(CL7="-","【-】","【"&amp;SUBSTITUTE(TEXT(CL7,"#,##0.00"),"-","△")&amp;"】"))</f>
        <v>【134.52】</v>
      </c>
      <c r="CM6" s="35">
        <f>IF(CM7="",NA(),CM7)</f>
        <v>52.35</v>
      </c>
      <c r="CN6" s="35">
        <f t="shared" ref="CN6:CV6" si="10">IF(CN7="",NA(),CN7)</f>
        <v>55.72</v>
      </c>
      <c r="CO6" s="35">
        <f t="shared" si="10"/>
        <v>60.06</v>
      </c>
      <c r="CP6" s="35">
        <f t="shared" si="10"/>
        <v>56.76</v>
      </c>
      <c r="CQ6" s="35">
        <f t="shared" si="10"/>
        <v>51.33</v>
      </c>
      <c r="CR6" s="35">
        <f t="shared" si="10"/>
        <v>53.51</v>
      </c>
      <c r="CS6" s="35">
        <f t="shared" si="10"/>
        <v>58.4</v>
      </c>
      <c r="CT6" s="35">
        <f t="shared" si="10"/>
        <v>58</v>
      </c>
      <c r="CU6" s="35">
        <f t="shared" si="10"/>
        <v>57.42</v>
      </c>
      <c r="CV6" s="35">
        <f t="shared" si="10"/>
        <v>56.72</v>
      </c>
      <c r="CW6" s="34" t="str">
        <f>IF(CW7="","",IF(CW7="-","【-】","【"&amp;SUBSTITUTE(TEXT(CW7,"#,##0.00"),"-","△")&amp;"】"))</f>
        <v>【59.57】</v>
      </c>
      <c r="CX6" s="35">
        <f>IF(CX7="",NA(),CX7)</f>
        <v>80.97</v>
      </c>
      <c r="CY6" s="35">
        <f t="shared" ref="CY6:DG6" si="11">IF(CY7="",NA(),CY7)</f>
        <v>76.75</v>
      </c>
      <c r="CZ6" s="35">
        <f t="shared" si="11"/>
        <v>77.83</v>
      </c>
      <c r="DA6" s="35">
        <f t="shared" si="11"/>
        <v>78.040000000000006</v>
      </c>
      <c r="DB6" s="35">
        <f t="shared" si="11"/>
        <v>78.819999999999993</v>
      </c>
      <c r="DC6" s="35">
        <f t="shared" si="11"/>
        <v>83.91</v>
      </c>
      <c r="DD6" s="35">
        <f t="shared" si="11"/>
        <v>89.68</v>
      </c>
      <c r="DE6" s="35">
        <f t="shared" si="11"/>
        <v>89.79</v>
      </c>
      <c r="DF6" s="35">
        <f t="shared" si="11"/>
        <v>90.42</v>
      </c>
      <c r="DG6" s="35">
        <f t="shared" si="11"/>
        <v>90.72</v>
      </c>
      <c r="DH6" s="34" t="str">
        <f>IF(DH7="","",IF(DH7="-","【-】","【"&amp;SUBSTITUTE(TEXT(DH7,"#,##0.00"),"-","△")&amp;"】"))</f>
        <v>【95.57】</v>
      </c>
      <c r="DI6" s="35">
        <f>IF(DI7="",NA(),DI7)</f>
        <v>37.01</v>
      </c>
      <c r="DJ6" s="35">
        <f t="shared" ref="DJ6:DR6" si="12">IF(DJ7="",NA(),DJ7)</f>
        <v>37.75</v>
      </c>
      <c r="DK6" s="35">
        <f t="shared" si="12"/>
        <v>38.659999999999997</v>
      </c>
      <c r="DL6" s="35">
        <f t="shared" si="12"/>
        <v>38.51</v>
      </c>
      <c r="DM6" s="35">
        <f t="shared" si="12"/>
        <v>39.049999999999997</v>
      </c>
      <c r="DN6" s="35">
        <f t="shared" si="12"/>
        <v>21.09</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5">
        <f t="shared" si="13"/>
        <v>1.92</v>
      </c>
      <c r="EA6" s="35">
        <f t="shared" si="13"/>
        <v>1.83</v>
      </c>
      <c r="EB6" s="35">
        <f t="shared" si="13"/>
        <v>1.37</v>
      </c>
      <c r="EC6" s="35">
        <f t="shared" si="13"/>
        <v>1.34</v>
      </c>
      <c r="ED6" s="34" t="str">
        <f>IF(ED7="","",IF(ED7="-","【-】","【"&amp;SUBSTITUTE(TEXT(ED7,"#,##0.00"),"-","△")&amp;"】"))</f>
        <v>【5.72】</v>
      </c>
      <c r="EE6" s="35">
        <f>IF(EE7="",NA(),EE7)</f>
        <v>0.12</v>
      </c>
      <c r="EF6" s="35">
        <f t="shared" ref="EF6:EN6" si="14">IF(EF7="",NA(),EF7)</f>
        <v>0.1</v>
      </c>
      <c r="EG6" s="35">
        <f t="shared" si="14"/>
        <v>0.15</v>
      </c>
      <c r="EH6" s="35">
        <f t="shared" si="14"/>
        <v>0.11</v>
      </c>
      <c r="EI6" s="35">
        <f t="shared" si="14"/>
        <v>0.06</v>
      </c>
      <c r="EJ6" s="35">
        <f t="shared" si="14"/>
        <v>0.15</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442054</v>
      </c>
      <c r="D7" s="37">
        <v>46</v>
      </c>
      <c r="E7" s="37">
        <v>17</v>
      </c>
      <c r="F7" s="37">
        <v>1</v>
      </c>
      <c r="G7" s="37">
        <v>0</v>
      </c>
      <c r="H7" s="37" t="s">
        <v>96</v>
      </c>
      <c r="I7" s="37" t="s">
        <v>97</v>
      </c>
      <c r="J7" s="37" t="s">
        <v>98</v>
      </c>
      <c r="K7" s="37" t="s">
        <v>99</v>
      </c>
      <c r="L7" s="37" t="s">
        <v>100</v>
      </c>
      <c r="M7" s="37" t="s">
        <v>101</v>
      </c>
      <c r="N7" s="38" t="s">
        <v>102</v>
      </c>
      <c r="O7" s="38">
        <v>70.73</v>
      </c>
      <c r="P7" s="38">
        <v>27.63</v>
      </c>
      <c r="Q7" s="38">
        <v>56.23</v>
      </c>
      <c r="R7" s="38">
        <v>2910</v>
      </c>
      <c r="S7" s="38">
        <v>69606</v>
      </c>
      <c r="T7" s="38">
        <v>903.14</v>
      </c>
      <c r="U7" s="38">
        <v>77.069999999999993</v>
      </c>
      <c r="V7" s="38">
        <v>19121</v>
      </c>
      <c r="W7" s="38">
        <v>4.29</v>
      </c>
      <c r="X7" s="38">
        <v>4457.1099999999997</v>
      </c>
      <c r="Y7" s="38">
        <v>99.58</v>
      </c>
      <c r="Z7" s="38">
        <v>99.91</v>
      </c>
      <c r="AA7" s="38">
        <v>96.62</v>
      </c>
      <c r="AB7" s="38">
        <v>96.16</v>
      </c>
      <c r="AC7" s="38">
        <v>99.99</v>
      </c>
      <c r="AD7" s="38">
        <v>106.85</v>
      </c>
      <c r="AE7" s="38">
        <v>105.53</v>
      </c>
      <c r="AF7" s="38">
        <v>105.06</v>
      </c>
      <c r="AG7" s="38">
        <v>106.81</v>
      </c>
      <c r="AH7" s="38">
        <v>106.5</v>
      </c>
      <c r="AI7" s="38">
        <v>106.67</v>
      </c>
      <c r="AJ7" s="38">
        <v>185.88</v>
      </c>
      <c r="AK7" s="38">
        <v>186.59</v>
      </c>
      <c r="AL7" s="38">
        <v>184.31</v>
      </c>
      <c r="AM7" s="38">
        <v>182.05</v>
      </c>
      <c r="AN7" s="38">
        <v>177.22</v>
      </c>
      <c r="AO7" s="38">
        <v>92.92</v>
      </c>
      <c r="AP7" s="38">
        <v>39.08</v>
      </c>
      <c r="AQ7" s="38">
        <v>41.56</v>
      </c>
      <c r="AR7" s="38">
        <v>34.4</v>
      </c>
      <c r="AS7" s="38">
        <v>18.36</v>
      </c>
      <c r="AT7" s="38">
        <v>3.64</v>
      </c>
      <c r="AU7" s="38">
        <v>100.3</v>
      </c>
      <c r="AV7" s="38">
        <v>98.93</v>
      </c>
      <c r="AW7" s="38">
        <v>104.38</v>
      </c>
      <c r="AX7" s="38">
        <v>105.32</v>
      </c>
      <c r="AY7" s="38">
        <v>109.06</v>
      </c>
      <c r="AZ7" s="38">
        <v>50.66</v>
      </c>
      <c r="BA7" s="38">
        <v>81.33</v>
      </c>
      <c r="BB7" s="38">
        <v>80.81</v>
      </c>
      <c r="BC7" s="38">
        <v>68.17</v>
      </c>
      <c r="BD7" s="38">
        <v>55.6</v>
      </c>
      <c r="BE7" s="38">
        <v>67.52</v>
      </c>
      <c r="BF7" s="38">
        <v>665.63</v>
      </c>
      <c r="BG7" s="38">
        <v>646.16</v>
      </c>
      <c r="BH7" s="38">
        <v>710.63</v>
      </c>
      <c r="BI7" s="38">
        <v>734.76</v>
      </c>
      <c r="BJ7" s="38">
        <v>573.1</v>
      </c>
      <c r="BK7" s="38">
        <v>1111.31</v>
      </c>
      <c r="BL7" s="38">
        <v>799.11</v>
      </c>
      <c r="BM7" s="38">
        <v>768.62</v>
      </c>
      <c r="BN7" s="38">
        <v>789.44</v>
      </c>
      <c r="BO7" s="38">
        <v>789.08</v>
      </c>
      <c r="BP7" s="38">
        <v>705.21</v>
      </c>
      <c r="BQ7" s="38">
        <v>99.54</v>
      </c>
      <c r="BR7" s="38">
        <v>98.86</v>
      </c>
      <c r="BS7" s="38">
        <v>89.02</v>
      </c>
      <c r="BT7" s="38">
        <v>89.4</v>
      </c>
      <c r="BU7" s="38">
        <v>98.6</v>
      </c>
      <c r="BV7" s="38">
        <v>75.540000000000006</v>
      </c>
      <c r="BW7" s="38">
        <v>87.69</v>
      </c>
      <c r="BX7" s="38">
        <v>88.06</v>
      </c>
      <c r="BY7" s="38">
        <v>87.29</v>
      </c>
      <c r="BZ7" s="38">
        <v>88.25</v>
      </c>
      <c r="CA7" s="38">
        <v>98.96</v>
      </c>
      <c r="CB7" s="38">
        <v>147.36000000000001</v>
      </c>
      <c r="CC7" s="38">
        <v>148.47</v>
      </c>
      <c r="CD7" s="38">
        <v>165.1</v>
      </c>
      <c r="CE7" s="38">
        <v>164.41</v>
      </c>
      <c r="CF7" s="38">
        <v>148.44999999999999</v>
      </c>
      <c r="CG7" s="38">
        <v>207.96</v>
      </c>
      <c r="CH7" s="38">
        <v>180.07</v>
      </c>
      <c r="CI7" s="38">
        <v>179.32</v>
      </c>
      <c r="CJ7" s="38">
        <v>176.67</v>
      </c>
      <c r="CK7" s="38">
        <v>176.37</v>
      </c>
      <c r="CL7" s="38">
        <v>134.52000000000001</v>
      </c>
      <c r="CM7" s="38">
        <v>52.35</v>
      </c>
      <c r="CN7" s="38">
        <v>55.72</v>
      </c>
      <c r="CO7" s="38">
        <v>60.06</v>
      </c>
      <c r="CP7" s="38">
        <v>56.76</v>
      </c>
      <c r="CQ7" s="38">
        <v>51.33</v>
      </c>
      <c r="CR7" s="38">
        <v>53.51</v>
      </c>
      <c r="CS7" s="38">
        <v>58.4</v>
      </c>
      <c r="CT7" s="38">
        <v>58</v>
      </c>
      <c r="CU7" s="38">
        <v>57.42</v>
      </c>
      <c r="CV7" s="38">
        <v>56.72</v>
      </c>
      <c r="CW7" s="38">
        <v>59.57</v>
      </c>
      <c r="CX7" s="38">
        <v>80.97</v>
      </c>
      <c r="CY7" s="38">
        <v>76.75</v>
      </c>
      <c r="CZ7" s="38">
        <v>77.83</v>
      </c>
      <c r="DA7" s="38">
        <v>78.040000000000006</v>
      </c>
      <c r="DB7" s="38">
        <v>78.819999999999993</v>
      </c>
      <c r="DC7" s="38">
        <v>83.91</v>
      </c>
      <c r="DD7" s="38">
        <v>89.68</v>
      </c>
      <c r="DE7" s="38">
        <v>89.79</v>
      </c>
      <c r="DF7" s="38">
        <v>90.42</v>
      </c>
      <c r="DG7" s="38">
        <v>90.72</v>
      </c>
      <c r="DH7" s="38">
        <v>95.57</v>
      </c>
      <c r="DI7" s="38">
        <v>37.01</v>
      </c>
      <c r="DJ7" s="38">
        <v>37.75</v>
      </c>
      <c r="DK7" s="38">
        <v>38.659999999999997</v>
      </c>
      <c r="DL7" s="38">
        <v>38.51</v>
      </c>
      <c r="DM7" s="38">
        <v>39.049999999999997</v>
      </c>
      <c r="DN7" s="38">
        <v>21.09</v>
      </c>
      <c r="DO7" s="38">
        <v>29.5</v>
      </c>
      <c r="DP7" s="38">
        <v>30.6</v>
      </c>
      <c r="DQ7" s="38">
        <v>29.23</v>
      </c>
      <c r="DR7" s="38">
        <v>20.78</v>
      </c>
      <c r="DS7" s="38">
        <v>36.520000000000003</v>
      </c>
      <c r="DT7" s="38">
        <v>0</v>
      </c>
      <c r="DU7" s="38">
        <v>0</v>
      </c>
      <c r="DV7" s="38">
        <v>0</v>
      </c>
      <c r="DW7" s="38">
        <v>0</v>
      </c>
      <c r="DX7" s="38">
        <v>0</v>
      </c>
      <c r="DY7" s="38">
        <v>0</v>
      </c>
      <c r="DZ7" s="38">
        <v>1.92</v>
      </c>
      <c r="EA7" s="38">
        <v>1.83</v>
      </c>
      <c r="EB7" s="38">
        <v>1.37</v>
      </c>
      <c r="EC7" s="38">
        <v>1.34</v>
      </c>
      <c r="ED7" s="38">
        <v>5.72</v>
      </c>
      <c r="EE7" s="38">
        <v>0.12</v>
      </c>
      <c r="EF7" s="38">
        <v>0.1</v>
      </c>
      <c r="EG7" s="38">
        <v>0.15</v>
      </c>
      <c r="EH7" s="38">
        <v>0.11</v>
      </c>
      <c r="EI7" s="38">
        <v>0.06</v>
      </c>
      <c r="EJ7" s="38">
        <v>0.15</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大輔</cp:lastModifiedBy>
  <cp:lastPrinted>2022-01-06T23:35:08Z</cp:lastPrinted>
  <dcterms:created xsi:type="dcterms:W3CDTF">2021-12-03T07:19:39Z</dcterms:created>
  <dcterms:modified xsi:type="dcterms:W3CDTF">2022-01-07T00:06:53Z</dcterms:modified>
  <cp:category/>
</cp:coreProperties>
</file>