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04\Desktop\【1／20〆切】★R2決算分析★\【2021.02.16修正】\"/>
    </mc:Choice>
  </mc:AlternateContent>
  <workbookProtection workbookAlgorithmName="SHA-512" workbookHashValue="+wn9TrLvfk859sCldgptR8/Er5oKs+/CweM5fAUOhhi6HBPYGBLlgqWLOmszCengMlafmRrZYu5Z+BAo2RcpGw==" workbookSaltValue="yi/Vl1pOhmhyuDO1pCzK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<sst xmlns="http://schemas.openxmlformats.org/spreadsheetml/2006/main" count="247" uniqueCount="119">
  <si>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</si>
  <si>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</si>
  <si>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</si>
  <si>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</si>
  <si>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</si>
  <si>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</si>
  <si>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</si>
  <si>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</si>
  <si>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</si>
  <si>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</si>
  <si>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</si>
  <si>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</si>
  <si>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</si>
  <si>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</si>
  <si>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</si>
  <si>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</si>
  <si>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</si>
  <si>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</si>
  <si>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</si>
  <si>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</si>
  <si>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</si>
  <si>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</si>
  <si>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</si>
  <si>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</si>
  <si>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</si>
  <si>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</si>
  <si>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</si>
  <si>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</si>
  <si>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</si>
  <si>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</si>
  <si>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</si>
  <si>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</si>
  <si>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</si>
  <si>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</si>
  <si>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</si>
  <si>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</si>
  <si>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</si>
  <si>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</si>
  <si>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</si>
  <si>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</si>
  <si>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</si>
  <si>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</si>
  <si>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</si>
  <si>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</si>
  <si>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</si>
  <si>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</si>
  <si>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</si>
  <si>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</si>
  <si>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</si>
  <si>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</si>
  <si>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</si>
  <si>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</si>
  <si>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</si>
  <si>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</si>
  <si>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</si>
  <si>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</si>
  <si>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</si>
  <si>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</si>
  <si>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</si>
  <si>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</si>
  <si>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</si>
  <si>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</si>
  <si>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</si>
  <si>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</si>
  <si>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</si>
  <si>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</si>
  <si>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</si>
  <si>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</si>
  <si>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</si>
  <si>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</si>
  <si>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</si>
  <si>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</si>
  <si>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</si>
  <si>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</si>
  <si>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</si>
  <si>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</si>
  <si>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</si>
  <si>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</si>
  <si>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</si>
  <si>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</si>
  <si>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</si>
  <si>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</si>
  <si>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</si>
  <si>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</si>
  <si>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</si>
  <si>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</si>
  <si>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</si>
  <si>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</si>
  <si>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</si>
  <si>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</si>
  <si>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</si>
  <si>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</si>
  <si>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</si>
  <si>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</si>
  <si>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</si>
  <si>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</si>
  <si>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</si>
  <si>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</si>
  <si>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</si>
  <si>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</si>
  <si>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</si>
  <si>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</si>
  <si>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</si>
  <si>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</si>
  <si>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</si>
  <si>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</si>
  <si>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</si>
  <si>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</si>
  <si>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</si>
  <si>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</si>
  <si>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</si>
  <si>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</si>
  <si>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</si>
  <si>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</si>
  <si>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</si>
  <si>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</si>
  <si>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</si>
  <si>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当該事業は、事業開始から20年に満たないものであるが、一部の浄化槽は事業開始前に設置され市に寄贈されたものであるため、設置後25年以上が経過し、修繕が必要なものが増加している。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</si>
  <si>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r>
      <t>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t>
    </r>
    <r>
      <rPr>
        <sz val="11"/>
        <color rgb="FFFF0000"/>
        <rFont val="ＭＳ ゴシック"/>
        <family val="3"/>
        <charset val="128"/>
      </rPr>
      <t>企業債残高対事業規模比率</t>
    </r>
    <r>
      <rPr>
        <sz val="11"/>
        <color theme="1"/>
        <rFont val="ＭＳ ゴシック"/>
        <family val="3"/>
        <charset val="128"/>
      </rPr>
      <t>』…料金収入に対する企業債残高の割合であり、企業債残高の規模を示す指標。企業債の償還には一般会計からの繰入金を充てているため類似団体の平均を大きく下回っている。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t>
    </r>
    <r>
      <rPr>
        <sz val="11"/>
        <color rgb="FFFF0000"/>
        <rFont val="ＭＳ ゴシック"/>
        <family val="3"/>
        <charset val="128"/>
      </rPr>
      <t>有収水量</t>
    </r>
    <r>
      <rPr>
        <sz val="11"/>
        <color theme="1"/>
        <rFont val="ＭＳ ゴシック"/>
        <family val="3"/>
        <charset val="128"/>
      </rPr>
      <t xml:space="preserve">１㎥あたりの汚水処理に要した費用で、汚水処理に係るコストを示す指標。類似団体の平均を下回っている。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⑧『水洗化率』…処理区域内人口のうち、実際に水洗便所を設置して汚水処理している割合を示す指標。浄化槽設置世帯を対象としているため100％となっている。
</t>
    </r>
    <rPh sb="252" eb="253">
      <t>ウエ</t>
    </rPh>
    <rPh sb="270" eb="274">
      <t>ユウシュウスイリョウ</t>
    </rPh>
    <rPh sb="316" eb="317">
      <t>シタ</t>
    </rPh>
    <rPh sb="433" eb="436">
      <t>ジョウカソウ</t>
    </rPh>
    <rPh sb="436" eb="438">
      <t>セッチ</t>
    </rPh>
    <rPh sb="438" eb="440">
      <t>セタイ</t>
    </rPh>
    <rPh sb="441" eb="443">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</si>
</sst>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CD-401F-B8F7-8394367E8C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CD-401F-B8F7-8394367E8C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97.41</c:v>
                </c:pt>
                <c:pt idx="1">
                  <c:v>97.2</c:v>
                </c:pt>
                <c:pt idx="2">
                  <c:v>144.5</c:v>
                </c:pt>
                <c:pt idx="3">
                  <c:v>140.9</c:v>
                </c:pt>
                <c:pt idx="4">
                  <c:v>134.88999999999999</c:v>
                </c:pt>
              </c:numCache>
            </c:numRef>
          </c:val>
          <c:extLst>
            <c:ext xmlns:c16="http://schemas.microsoft.com/office/drawing/2014/chart" uri="{C3380CC4-5D6E-409C-BE32-E72D297353CC}">
              <c16:uniqueId val="{00000000-18D1-4FA7-82EB-F4F1633F18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18D1-4FA7-82EB-F4F1633F18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0BA-418C-8BB3-2461242D6A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F0BA-418C-8BB3-2461242D6A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99.7</c:v>
                </c:pt>
                <c:pt idx="3">
                  <c:v>99.68</c:v>
                </c:pt>
                <c:pt idx="4">
                  <c:v>99.75</c:v>
                </c:pt>
              </c:numCache>
            </c:numRef>
          </c:val>
          <c:extLst>
            <c:ext xmlns:c16="http://schemas.microsoft.com/office/drawing/2014/chart" uri="{C3380CC4-5D6E-409C-BE32-E72D297353CC}">
              <c16:uniqueId val="{00000000-58E6-4759-8C12-06CC8CF652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6-4759-8C12-06CC8CF652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E9-4C53-A11E-DA807D99A8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E9-4C53-A11E-DA807D99A8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D1-4C0C-B4C0-5E24AE240D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1-4C0C-B4C0-5E24AE240D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2-47EE-805A-E859BAE85A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2-47EE-805A-E859BAE85A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BF-4E9B-BFA4-070F06AC11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BF-4E9B-BFA4-070F06AC11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22.06</c:v>
                </c:pt>
                <c:pt idx="1">
                  <c:v>20.170000000000002</c:v>
                </c:pt>
                <c:pt idx="2">
                  <c:v>18.010000000000002</c:v>
                </c:pt>
                <c:pt idx="3">
                  <c:v>20.48</c:v>
                </c:pt>
                <c:pt idx="4">
                  <c:v>13.48</c:v>
                </c:pt>
              </c:numCache>
            </c:numRef>
          </c:val>
          <c:extLst>
            <c:ext xmlns:c16="http://schemas.microsoft.com/office/drawing/2014/chart" uri="{C3380CC4-5D6E-409C-BE32-E72D297353CC}">
              <c16:uniqueId val="{00000000-386D-4D1B-BA54-0BD93C5AA2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386D-4D1B-BA54-0BD93C5AA2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82.17</c:v>
                </c:pt>
                <c:pt idx="1">
                  <c:v>85.24</c:v>
                </c:pt>
                <c:pt idx="2">
                  <c:v>85.5</c:v>
                </c:pt>
                <c:pt idx="3">
                  <c:v>79.709999999999994</c:v>
                </c:pt>
                <c:pt idx="4">
                  <c:v>79.31</c:v>
                </c:pt>
              </c:numCache>
            </c:numRef>
          </c:val>
          <c:extLst>
            <c:ext xmlns:c16="http://schemas.microsoft.com/office/drawing/2014/chart" uri="{C3380CC4-5D6E-409C-BE32-E72D297353CC}">
              <c16:uniqueId val="{00000000-7BEF-4B15-9BA6-F8853A9BE5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7BEF-4B15-9BA6-F8853A9BE5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102.42</c:v>
                </c:pt>
                <c:pt idx="1">
                  <c:v>100.55</c:v>
                </c:pt>
                <c:pt idx="2">
                  <c:v>186.64</c:v>
                </c:pt>
                <c:pt idx="3">
                  <c:v>206.77</c:v>
                </c:pt>
                <c:pt idx="4">
                  <c:v>215.01</c:v>
                </c:pt>
              </c:numCache>
            </c:numRef>
          </c:val>
          <c:extLst>
            <c:ext xmlns:c16="http://schemas.microsoft.com/office/drawing/2014/chart" uri="{C3380CC4-5D6E-409C-BE32-E72D297353CC}">
              <c16:uniqueId val="{00000000-846A-4E21-B929-F54AAA827D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846A-4E21-B929-F54AAA827D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70708</v>
      </c>
      <c r="AM8" s="51"/>
      <c r="AN8" s="51"/>
      <c r="AO8" s="51"/>
      <c r="AP8" s="51"/>
      <c r="AQ8" s="51"/>
      <c r="AR8" s="51"/>
      <c r="AS8" s="51"/>
      <c r="AT8" s="46">
        <f>データ!T6</f>
        <v>903.12</v>
      </c>
      <c r="AU8" s="46"/>
      <c r="AV8" s="46"/>
      <c r="AW8" s="46"/>
      <c r="AX8" s="46"/>
      <c r="AY8" s="46"/>
      <c r="AZ8" s="46"/>
      <c r="BA8" s="46"/>
      <c r="BB8" s="46">
        <f>データ!U6</f>
        <v>78.290000000000006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1.25</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878</v>
      </c>
      <c r="AM10" s="51"/>
      <c r="AN10" s="51"/>
      <c r="AO10" s="51"/>
      <c r="AP10" s="51"/>
      <c r="AQ10" s="51"/>
      <c r="AR10" s="51"/>
      <c r="AS10" s="51"/>
      <c r="AT10" s="46">
        <f>データ!W6</f>
        <v>118.22</v>
      </c>
      <c r="AU10" s="46"/>
      <c r="AV10" s="46"/>
      <c r="AW10" s="46"/>
      <c r="AX10" s="46"/>
      <c r="AY10" s="46"/>
      <c r="AZ10" s="46"/>
      <c r="BA10" s="46"/>
      <c r="BB10" s="46">
        <f>データ!X6</f>
        <v>7.43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a6EBYKKwHI00+A5Ts/oNDGyXMRozQWDEP3ogyGJJl35H4E2yUOAlPx0p7+LzYNjVtGije/zQGo5HiKqmCX+HiQ==" saltValue="ylh4ZNkgUci77aoaBzr8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442054</v>
      </c>
      <c r="D6" s="33">
        <f t="shared" si="3"/>
        <v>47</v>
      </c>
      <c r="E6" s="33">
        <f t="shared" si="3"/>
        <v>18</v>
      </c>
      <c r="F6" s="33">
        <f t="shared" si="3"/>
        <v>0</v>
      </c>
      <c r="G6" s="33">
        <f t="shared" si="3"/>
        <v>0</v>
      </c>
      <c r="H6" s="33" t="str">
        <f t="shared" si="3"/>
        <v>大分県　佐伯市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1.25</v>
      </c>
      <c r="Q6" s="34">
        <f t="shared" si="3"/>
        <v>100</v>
      </c>
      <c r="R6" s="34">
        <f t="shared" si="3"/>
        <v>3300</v>
      </c>
      <c r="S6" s="34">
        <f t="shared" si="3"/>
        <v>70708</v>
      </c>
      <c r="T6" s="34">
        <f t="shared" si="3"/>
        <v>903.12</v>
      </c>
      <c r="U6" s="34">
        <f t="shared" si="3"/>
        <v>78.290000000000006</v>
      </c>
      <c r="V6" s="34">
        <f t="shared" si="3"/>
        <v>878</v>
      </c>
      <c r="W6" s="34">
        <f t="shared" si="3"/>
        <v>118.22</v>
      </c>
      <c r="X6" s="34">
        <f t="shared" si="3"/>
        <v>7.43</v>
      </c>
      <c r="Y6" s="35">
        <f>IF(Y7="",NA(),Y7)</f>
        <v>100</v>
      </c>
      <c r="Z6" s="35">
        <f t="shared" ref="Z6:AH6" si="4">IF(Z7="",NA(),Z7)</f>
        <v>100</v>
      </c>
      <c r="AA6" s="35">
        <f t="shared" si="4"/>
        <v>99.7</v>
      </c>
      <c r="AB6" s="35">
        <f t="shared" si="4"/>
        <v>99.68</v>
      </c>
      <c r="AC6" s="35">
        <f t="shared" si="4"/>
        <v>99.75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22.06</v>
      </c>
      <c r="BG6" s="35">
        <f t="shared" ref="BG6:BO6" si="7">IF(BG7="",NA(),BG7)</f>
        <v>20.170000000000002</v>
      </c>
      <c r="BH6" s="35">
        <f t="shared" si="7"/>
        <v>18.010000000000002</v>
      </c>
      <c r="BI6" s="35">
        <f t="shared" si="7"/>
        <v>20.48</v>
      </c>
      <c r="BJ6" s="35">
        <f t="shared" si="7"/>
        <v>13.48</v>
      </c>
      <c r="BK6" s="35">
        <f t="shared" si="7"/>
        <v>392.19</v>
      </c>
      <c r="BL6" s="35">
        <f t="shared" si="7"/>
        <v>248.44</v>
      </c>
      <c r="BM6" s="35">
        <f t="shared" si="7"/>
        <v>244.85</v>
      </c>
      <c r="BN6" s="35">
        <f t="shared" si="7"/>
        <v>296.89</v>
      </c>
      <c r="BO6" s="35">
        <f t="shared" si="7"/>
        <v>270.57</v>
      </c>
      <c r="BP6" s="34" t="str">
        <f>IF(BP7="","",IF(BP7="-","【-】","【"&amp;SUBSTITUTE(TEXT(BP7,"#,##0.00"),"-","△")&amp;"】"))</f>
        <v>【307.23】</v>
      </c>
      <c r="BQ6" s="35">
        <f>IF(BQ7="",NA(),BQ7)</f>
        <v>82.17</v>
      </c>
      <c r="BR6" s="35">
        <f t="shared" ref="BR6:BZ6" si="8">IF(BR7="",NA(),BR7)</f>
        <v>85.24</v>
      </c>
      <c r="BS6" s="35">
        <f t="shared" si="8"/>
        <v>85.5</v>
      </c>
      <c r="BT6" s="35">
        <f t="shared" si="8"/>
        <v>79.709999999999994</v>
      </c>
      <c r="BU6" s="35">
        <f t="shared" si="8"/>
        <v>79.31</v>
      </c>
      <c r="BV6" s="35">
        <f t="shared" si="8"/>
        <v>57.03</v>
      </c>
      <c r="BW6" s="35">
        <f t="shared" si="8"/>
        <v>66.73</v>
      </c>
      <c r="BX6" s="35">
        <f t="shared" si="8"/>
        <v>64.78</v>
      </c>
      <c r="BY6" s="35">
        <f t="shared" si="8"/>
        <v>63.06</v>
      </c>
      <c r="BZ6" s="35">
        <f t="shared" si="8"/>
        <v>62.5</v>
      </c>
      <c r="CA6" s="34" t="str">
        <f>IF(CA7="","",IF(CA7="-","【-】","【"&amp;SUBSTITUTE(TEXT(CA7,"#,##0.00"),"-","△")&amp;"】"))</f>
        <v>【59.98】</v>
      </c>
      <c r="CB6" s="35">
        <f>IF(CB7="",NA(),CB7)</f>
        <v>102.42</v>
      </c>
      <c r="CC6" s="35">
        <f t="shared" ref="CC6:CK6" si="9">IF(CC7="",NA(),CC7)</f>
        <v>100.55</v>
      </c>
      <c r="CD6" s="35">
        <f t="shared" si="9"/>
        <v>186.64</v>
      </c>
      <c r="CE6" s="35">
        <f t="shared" si="9"/>
        <v>206.77</v>
      </c>
      <c r="CF6" s="35">
        <f t="shared" si="9"/>
        <v>215.01</v>
      </c>
      <c r="CG6" s="35">
        <f t="shared" si="9"/>
        <v>283.73</v>
      </c>
      <c r="CH6" s="35">
        <f t="shared" si="9"/>
        <v>241.29</v>
      </c>
      <c r="CI6" s="35">
        <f t="shared" si="9"/>
        <v>250.21</v>
      </c>
      <c r="CJ6" s="35">
        <f t="shared" si="9"/>
        <v>264.77</v>
      </c>
      <c r="CK6" s="35">
        <f t="shared" si="9"/>
        <v>269.33</v>
      </c>
      <c r="CL6" s="34" t="str">
        <f>IF(CL7="","",IF(CL7="-","【-】","【"&amp;SUBSTITUTE(TEXT(CL7,"#,##0.00"),"-","△")&amp;"】"))</f>
        <v>【272.98】</v>
      </c>
      <c r="CM6" s="35">
        <f>IF(CM7="",NA(),CM7)</f>
        <v>97.41</v>
      </c>
      <c r="CN6" s="35">
        <f t="shared" ref="CN6:CV6" si="10">IF(CN7="",NA(),CN7)</f>
        <v>97.2</v>
      </c>
      <c r="CO6" s="35">
        <f t="shared" si="10"/>
        <v>144.5</v>
      </c>
      <c r="CP6" s="35">
        <f t="shared" si="10"/>
        <v>140.9</v>
      </c>
      <c r="CQ6" s="35">
        <f t="shared" si="10"/>
        <v>134.88999999999999</v>
      </c>
      <c r="CR6" s="35">
        <f t="shared" si="10"/>
        <v>58.25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442054</v>
      </c>
      <c r="D7" s="37">
        <v>47</v>
      </c>
      <c r="E7" s="37">
        <v>18</v>
      </c>
      <c r="F7" s="37">
        <v>0</v>
      </c>
      <c r="G7" s="37">
        <v>0</v>
      </c>
      <c r="H7" s="37" t="s">
        <v>97</v>
      </c>
      <c r="I7" s="37" t="s">
        <v>98</v>
      </c>
      <c r="J7" s="37" t="s">
        <v>99</v>
      </c>
      <c r="K7" s="37" t="s">
        <v>100</v>
      </c>
      <c r="L7" s="37" t="s">
        <v>101</v>
      </c>
      <c r="M7" s="37" t="s">
        <v>102</v>
      </c>
      <c r="N7" s="38" t="s">
        <v>103</v>
      </c>
      <c r="O7" s="38" t="s">
        <v>104</v>
      </c>
      <c r="P7" s="38">
        <v>1.25</v>
      </c>
      <c r="Q7" s="38">
        <v>100</v>
      </c>
      <c r="R7" s="38">
        <v>3300</v>
      </c>
      <c r="S7" s="38">
        <v>70708</v>
      </c>
      <c r="T7" s="38">
        <v>903.12</v>
      </c>
      <c r="U7" s="38">
        <v>78.290000000000006</v>
      </c>
      <c r="V7" s="38">
        <v>878</v>
      </c>
      <c r="W7" s="38">
        <v>118.22</v>
      </c>
      <c r="X7" s="38">
        <v>7.43</v>
      </c>
      <c r="Y7" s="38">
        <v>100</v>
      </c>
      <c r="Z7" s="38">
        <v>100</v>
      </c>
      <c r="AA7" s="38">
        <v>99.7</v>
      </c>
      <c r="AB7" s="38">
        <v>99.68</v>
      </c>
      <c r="AC7" s="38">
        <v>99.75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22.06</v>
      </c>
      <c r="BG7" s="38">
        <v>20.170000000000002</v>
      </c>
      <c r="BH7" s="38">
        <v>18.010000000000002</v>
      </c>
      <c r="BI7" s="38">
        <v>20.48</v>
      </c>
      <c r="BJ7" s="38">
        <v>13.48</v>
      </c>
      <c r="BK7" s="38">
        <v>392.19</v>
      </c>
      <c r="BL7" s="38">
        <v>248.44</v>
      </c>
      <c r="BM7" s="38">
        <v>244.85</v>
      </c>
      <c r="BN7" s="38">
        <v>296.89</v>
      </c>
      <c r="BO7" s="38">
        <v>270.57</v>
      </c>
      <c r="BP7" s="38">
        <v>307.23</v>
      </c>
      <c r="BQ7" s="38">
        <v>82.17</v>
      </c>
      <c r="BR7" s="38">
        <v>85.24</v>
      </c>
      <c r="BS7" s="38">
        <v>85.5</v>
      </c>
      <c r="BT7" s="38">
        <v>79.709999999999994</v>
      </c>
      <c r="BU7" s="38">
        <v>79.31</v>
      </c>
      <c r="BV7" s="38">
        <v>57.03</v>
      </c>
      <c r="BW7" s="38">
        <v>66.73</v>
      </c>
      <c r="BX7" s="38">
        <v>64.78</v>
      </c>
      <c r="BY7" s="38">
        <v>63.06</v>
      </c>
      <c r="BZ7" s="38">
        <v>62.5</v>
      </c>
      <c r="CA7" s="38">
        <v>59.98</v>
      </c>
      <c r="CB7" s="38">
        <v>102.42</v>
      </c>
      <c r="CC7" s="38">
        <v>100.55</v>
      </c>
      <c r="CD7" s="38">
        <v>186.64</v>
      </c>
      <c r="CE7" s="38">
        <v>206.77</v>
      </c>
      <c r="CF7" s="38">
        <v>215.01</v>
      </c>
      <c r="CG7" s="38">
        <v>283.73</v>
      </c>
      <c r="CH7" s="38">
        <v>241.29</v>
      </c>
      <c r="CI7" s="38">
        <v>250.21</v>
      </c>
      <c r="CJ7" s="38">
        <v>264.77</v>
      </c>
      <c r="CK7" s="38">
        <v>269.33</v>
      </c>
      <c r="CL7" s="38">
        <v>272.98</v>
      </c>
      <c r="CM7" s="38">
        <v>97.41</v>
      </c>
      <c r="CN7" s="38">
        <v>97.2</v>
      </c>
      <c r="CO7" s="38">
        <v>144.5</v>
      </c>
      <c r="CP7" s="38">
        <v>140.9</v>
      </c>
      <c r="CQ7" s="38">
        <v>134.88999999999999</v>
      </c>
      <c r="CR7" s="38">
        <v>58.25</v>
      </c>
      <c r="CS7" s="38">
        <v>61.94</v>
      </c>
      <c r="CT7" s="38">
        <v>61.79</v>
      </c>
      <c r="CU7" s="38">
        <v>59.94</v>
      </c>
      <c r="CV7" s="38">
        <v>59.64</v>
      </c>
      <c r="CW7" s="38">
        <v>58.71</v>
      </c>
      <c r="CX7" s="38">
        <v>100</v>
      </c>
      <c r="CY7" s="38">
        <v>100</v>
      </c>
      <c r="CZ7" s="38">
        <v>100</v>
      </c>
      <c r="DA7" s="38">
        <v>100</v>
      </c>
      <c r="DB7" s="38">
        <v>100</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2020-12-04T03:19:11Z</dcterms:created>
  <dcterms:modified xsi:type="dcterms:W3CDTF">2021-02-16T00:21:37Z</dcterms:modified>
  <cp:category/>
</cp:coreProperties>
</file>