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Ｒ2財政共有資料\200.公営企業関係New!\90.［20210113］（〆1／22（金））【05佐伯市】公営企業に係る経営比較分析表（令和元年度決算）の分析等について（依頼）\03.県へ回答\"/>
    </mc:Choice>
  </mc:AlternateContent>
  <workbookProtection workbookAlgorithmName="SHA-512" workbookHashValue="gxCivdPh2oGq55keWH22/PR08S0oaaTZFKiJXkK3jbyD4glii656vYTXuviZgmvWo3Ruah8vrdrdNY4nlaOvqA==" workbookSaltValue="AxBmeZf7ZVE3dhY/CujiH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<sst xmlns="http://schemas.openxmlformats.org/spreadsheetml/2006/main" count="236" uniqueCount="121">
  <si>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</si>
  <si>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</si>
  <si>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</si>
  <si>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</si>
  <si>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</si>
  <si>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</si>
  <si>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</si>
  <si>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</si>
  <si>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</si>
  <si>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</si>
  <si>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</si>
  <si>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</si>
  <si>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</si>
  <si>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</si>
  <si>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</si>
  <si>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</si>
  <si>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</si>
  <si>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</si>
  <si>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</si>
  <si>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</si>
  <si>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</si>
  <si>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</si>
  <si>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</si>
  <si>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</si>
  <si>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</si>
  <si>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</si>
  <si>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</si>
  <si>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</si>
  <si>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</si>
  <si>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</si>
  <si>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</si>
  <si>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</si>
  <si>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</si>
  <si>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</si>
  <si>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</si>
  <si>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</si>
  <si>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</si>
  <si>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</si>
  <si>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</si>
  <si>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</si>
  <si>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</si>
  <si>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</si>
  <si>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</si>
  <si>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</si>
  <si>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</si>
  <si>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</si>
  <si>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</si>
  <si>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</si>
  <si>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</si>
  <si>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</si>
  <si>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</si>
  <si>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</si>
  <si>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</si>
  <si>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</si>
  <si>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</si>
  <si>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</si>
  <si>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</si>
  <si>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</si>
  <si>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</si>
  <si>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</si>
  <si>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</si>
  <si>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</si>
  <si>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</si>
  <si>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</si>
  <si>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</si>
  <si>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</si>
  <si>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</si>
  <si>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</si>
  <si>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</si>
  <si>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</si>
  <si>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</si>
  <si>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</si>
  <si>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</si>
  <si>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</si>
  <si>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</si>
  <si>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</si>
  <si>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</si>
  <si>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</si>
  <si>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</si>
  <si>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</si>
  <si>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</si>
  <si>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</si>
  <si>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</si>
  <si>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</si>
  <si>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</si>
  <si>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</si>
  <si>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</si>
  <si>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</si>
  <si>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</si>
  <si>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</si>
  <si>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</si>
  <si>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</si>
  <si>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</si>
  <si>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</si>
  <si>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</si>
  <si>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</si>
  <si>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</si>
  <si>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</si>
  <si>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</si>
  <si>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</si>
  <si>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</si>
  <si>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</si>
  <si>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</si>
  <si>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</si>
  <si>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</si>
  <si>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</si>
  <si>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</si>
  <si>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</si>
  <si>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</si>
  <si>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</si>
  <si>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</si>
  <si>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</si>
  <si>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</si>
  <si>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</si>
  <si>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</si>
  <si>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</si>
  <si>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</si>
  <si>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</si>
  <si>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当該年度に更新した管渠延長の割合を示す指標。当該事業は供用が開始されてから20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4"/>
  </si>
  <si>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おおむね類似団体の平均に近い値で推移してい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rPh sb="323" eb="325">
      <t>ゲンカ</t>
    </rPh>
    <rPh sb="369" eb="371">
      <t>ルイジ</t>
    </rPh>
    <rPh sb="371" eb="373">
      <t>ダンタイ</t>
    </rPh>
    <rPh sb="374" eb="376">
      <t>ヘイキン</t>
    </rPh>
    <rPh sb="377" eb="378">
      <t>チカ</t>
    </rPh>
    <rPh sb="379" eb="380">
      <t>アタイ</t>
    </rPh>
    <rPh sb="381" eb="383">
      <t>スイイ</t>
    </rPh>
    <rPh sb="578" eb="580">
      <t>イッテイ</t>
    </rPh>
    <phoneticPr fontId="16"/>
  </si>
  <si>
    <t>　小規模集合排水処理事業については、処理区域内人口の9割以上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4">
      <t>ショウキボ</t>
    </rPh>
    <rPh sb="4" eb="6">
      <t>シュウゴウ</t>
    </rPh>
    <rPh sb="6" eb="8">
      <t>ハイスイ</t>
    </rPh>
    <rPh sb="8" eb="10">
      <t>ショリ</t>
    </rPh>
    <rPh sb="10" eb="12">
      <t>ジギョウ</t>
    </rPh>
    <rPh sb="18" eb="20">
      <t>ショリ</t>
    </rPh>
    <rPh sb="20" eb="23">
      <t>クイキナイ</t>
    </rPh>
    <rPh sb="23" eb="25">
      <t>ジンコウ</t>
    </rPh>
    <rPh sb="27" eb="28">
      <t>ワリ</t>
    </rPh>
    <rPh sb="28" eb="30">
      <t>イジョウ</t>
    </rPh>
    <rPh sb="34" eb="37">
      <t>スイセンカ</t>
    </rPh>
    <rPh sb="38" eb="39">
      <t>スス</t>
    </rPh>
    <rPh sb="45" eb="47">
      <t>ジンコウ</t>
    </rPh>
    <rPh sb="48" eb="50">
      <t>ゲンショウ</t>
    </rPh>
    <rPh sb="58" eb="59">
      <t>トモナ</t>
    </rPh>
    <rPh sb="60" eb="63">
      <t>シヨウリョウ</t>
    </rPh>
    <rPh sb="63" eb="65">
      <t>シュウニュウ</t>
    </rPh>
    <rPh sb="66" eb="68">
      <t>ゲンショウ</t>
    </rPh>
    <rPh sb="68" eb="70">
      <t>ケイコウ</t>
    </rPh>
    <rPh sb="74" eb="75">
      <t>カギ</t>
    </rPh>
    <rPh sb="78" eb="81">
      <t>シヨウリョウ</t>
    </rPh>
    <rPh sb="81" eb="83">
      <t>シュウニュウ</t>
    </rPh>
    <rPh sb="84" eb="86">
      <t>イジ</t>
    </rPh>
    <rPh sb="86" eb="89">
      <t>カンリヒ</t>
    </rPh>
    <rPh sb="90" eb="91">
      <t>マカナ</t>
    </rPh>
    <rPh sb="94" eb="95">
      <t>ムズカ</t>
    </rPh>
    <rPh sb="98" eb="100">
      <t>イッパン</t>
    </rPh>
    <rPh sb="100" eb="102">
      <t>カイケイ</t>
    </rPh>
    <rPh sb="105" eb="107">
      <t>クリイレ</t>
    </rPh>
    <rPh sb="107" eb="108">
      <t>キン</t>
    </rPh>
    <rPh sb="109" eb="110">
      <t>タヨ</t>
    </rPh>
    <rPh sb="114" eb="115">
      <t>エ</t>
    </rPh>
    <rPh sb="117" eb="119">
      <t>ジョウキョウ</t>
    </rPh>
    <rPh sb="123" eb="125">
      <t>ザイセイ</t>
    </rPh>
    <rPh sb="125" eb="127">
      <t>ジョウキョウ</t>
    </rPh>
    <rPh sb="128" eb="130">
      <t>コンゴ</t>
    </rPh>
    <rPh sb="133" eb="134">
      <t>キビ</t>
    </rPh>
    <rPh sb="141" eb="143">
      <t>ヨソウ</t>
    </rPh>
    <rPh sb="148" eb="150">
      <t>クリイレ</t>
    </rPh>
    <rPh sb="150" eb="151">
      <t>キン</t>
    </rPh>
    <rPh sb="153" eb="156">
      <t>イゾンド</t>
    </rPh>
    <rPh sb="157" eb="159">
      <t>ケイゲン</t>
    </rPh>
    <rPh sb="162" eb="164">
      <t>ケイヒ</t>
    </rPh>
    <rPh sb="164" eb="167">
      <t>サクゲントウ</t>
    </rPh>
    <rPh sb="168" eb="170">
      <t>ケイエイ</t>
    </rPh>
    <rPh sb="170" eb="172">
      <t>ドリョク</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</si>
</sst>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07-49E9-8BA4-52674D22B0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9707-49E9-8BA4-52674D22B0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35.9</c:v>
                </c:pt>
                <c:pt idx="1">
                  <c:v>35.9</c:v>
                </c:pt>
                <c:pt idx="2">
                  <c:v>38.46</c:v>
                </c:pt>
                <c:pt idx="3">
                  <c:v>38.46</c:v>
                </c:pt>
                <c:pt idx="4">
                  <c:v>38.46</c:v>
                </c:pt>
              </c:numCache>
            </c:numRef>
          </c:val>
          <c:extLst>
            <c:ext xmlns:c16="http://schemas.microsoft.com/office/drawing/2014/chart" uri="{C3380CC4-5D6E-409C-BE32-E72D297353CC}">
              <c16:uniqueId val="{00000000-66F7-42D5-B6DC-2F0788B79E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66F7-42D5-B6DC-2F0788B79E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93.83</c:v>
                </c:pt>
                <c:pt idx="1">
                  <c:v>93.51</c:v>
                </c:pt>
                <c:pt idx="2">
                  <c:v>93.42</c:v>
                </c:pt>
                <c:pt idx="3">
                  <c:v>94.29</c:v>
                </c:pt>
                <c:pt idx="4">
                  <c:v>94.12</c:v>
                </c:pt>
              </c:numCache>
            </c:numRef>
          </c:val>
          <c:extLst>
            <c:ext xmlns:c16="http://schemas.microsoft.com/office/drawing/2014/chart" uri="{C3380CC4-5D6E-409C-BE32-E72D297353CC}">
              <c16:uniqueId val="{00000000-E9D3-48C3-9C85-1926069390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E9D3-48C3-9C85-1926069390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5F-4CCE-A8E7-0D2884ADD5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F-4CCE-A8E7-0D2884ADD5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9-499A-8B0E-27F82B68B2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9-499A-8B0E-27F82B68B2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5-4116-B3C5-5F386C4433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5-4116-B3C5-5F386C4433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4-4B15-98C0-6D0C88558E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4-4B15-98C0-6D0C88558E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7A-44F6-81BA-1975562971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7A-44F6-81BA-1975562971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6B-433D-95C2-89DDADB453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0A6B-433D-95C2-89DDADB453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24.19</c:v>
                </c:pt>
                <c:pt idx="1">
                  <c:v>18.079999999999998</c:v>
                </c:pt>
                <c:pt idx="2">
                  <c:v>23.49</c:v>
                </c:pt>
                <c:pt idx="3">
                  <c:v>25.92</c:v>
                </c:pt>
                <c:pt idx="4">
                  <c:v>33.76</c:v>
                </c:pt>
              </c:numCache>
            </c:numRef>
          </c:val>
          <c:extLst>
            <c:ext xmlns:c16="http://schemas.microsoft.com/office/drawing/2014/chart" uri="{C3380CC4-5D6E-409C-BE32-E72D297353CC}">
              <c16:uniqueId val="{00000000-3832-4F3E-AF40-F4552FC258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3832-4F3E-AF40-F4552FC258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626.79999999999995</c:v>
                </c:pt>
                <c:pt idx="1">
                  <c:v>826.75</c:v>
                </c:pt>
                <c:pt idx="2">
                  <c:v>651.58000000000004</c:v>
                </c:pt>
                <c:pt idx="3">
                  <c:v>597.02</c:v>
                </c:pt>
                <c:pt idx="4">
                  <c:v>454.8</c:v>
                </c:pt>
              </c:numCache>
            </c:numRef>
          </c:val>
          <c:extLst>
            <c:ext xmlns:c16="http://schemas.microsoft.com/office/drawing/2014/chart" uri="{C3380CC4-5D6E-409C-BE32-E72D297353CC}">
              <c16:uniqueId val="{00000000-3B71-4F44-A492-D93EB2871E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3B71-4F44-A492-D93EB2871E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佐伯市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5">
        <f>データ!S6</f>
        <v>70708</v>
      </c>
      <c r="AM8" s="75"/>
      <c r="AN8" s="75"/>
      <c r="AO8" s="75"/>
      <c r="AP8" s="75"/>
      <c r="AQ8" s="75"/>
      <c r="AR8" s="75"/>
      <c r="AS8" s="75"/>
      <c r="AT8" s="74">
        <f>データ!T6</f>
        <v>903.12</v>
      </c>
      <c r="AU8" s="74"/>
      <c r="AV8" s="74"/>
      <c r="AW8" s="74"/>
      <c r="AX8" s="74"/>
      <c r="AY8" s="74"/>
      <c r="AZ8" s="74"/>
      <c r="BA8" s="74"/>
      <c r="BB8" s="74">
        <f>データ!U6</f>
        <v>78.290000000000006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0.1</v>
      </c>
      <c r="Q10" s="74"/>
      <c r="R10" s="74"/>
      <c r="S10" s="74"/>
      <c r="T10" s="74"/>
      <c r="U10" s="74"/>
      <c r="V10" s="74"/>
      <c r="W10" s="74">
        <f>データ!Q6</f>
        <v>100</v>
      </c>
      <c r="X10" s="74"/>
      <c r="Y10" s="74"/>
      <c r="Z10" s="74"/>
      <c r="AA10" s="74"/>
      <c r="AB10" s="74"/>
      <c r="AC10" s="74"/>
      <c r="AD10" s="75">
        <f>データ!R6</f>
        <v>2910</v>
      </c>
      <c r="AE10" s="75"/>
      <c r="AF10" s="75"/>
      <c r="AG10" s="75"/>
      <c r="AH10" s="75"/>
      <c r="AI10" s="75"/>
      <c r="AJ10" s="75"/>
      <c r="AK10" s="2"/>
      <c r="AL10" s="75">
        <f>データ!V6</f>
        <v>68</v>
      </c>
      <c r="AM10" s="75"/>
      <c r="AN10" s="75"/>
      <c r="AO10" s="75"/>
      <c r="AP10" s="75"/>
      <c r="AQ10" s="75"/>
      <c r="AR10" s="75"/>
      <c r="AS10" s="75"/>
      <c r="AT10" s="74">
        <f>データ!W6</f>
        <v>0.04</v>
      </c>
      <c r="AU10" s="74"/>
      <c r="AV10" s="74"/>
      <c r="AW10" s="74"/>
      <c r="AX10" s="74"/>
      <c r="AY10" s="74"/>
      <c r="AZ10" s="74"/>
      <c r="BA10" s="74"/>
      <c r="BB10" s="74">
        <f>データ!X6</f>
        <v>1700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jy6VTPpdD5nzkVSPK9VTT1IzBf3HvUAEo++UviYvsI+ohxjU0Q5v0MR4BnaGklubhPMc0ZMgoTDxBnXDo7CuXg==" saltValue="iorncxXhxlP32ga5J2jB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9</v>
      </c>
      <c r="G6" s="33">
        <f t="shared" si="3"/>
        <v>0</v>
      </c>
      <c r="H6" s="33" t="str">
        <f t="shared" si="3"/>
        <v>大分県　佐伯市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v>
      </c>
      <c r="Q6" s="34">
        <f t="shared" si="3"/>
        <v>100</v>
      </c>
      <c r="R6" s="34">
        <f t="shared" si="3"/>
        <v>2910</v>
      </c>
      <c r="S6" s="34">
        <f t="shared" si="3"/>
        <v>70708</v>
      </c>
      <c r="T6" s="34">
        <f t="shared" si="3"/>
        <v>903.12</v>
      </c>
      <c r="U6" s="34">
        <f t="shared" si="3"/>
        <v>78.290000000000006</v>
      </c>
      <c r="V6" s="34">
        <f t="shared" si="3"/>
        <v>68</v>
      </c>
      <c r="W6" s="34">
        <f t="shared" si="3"/>
        <v>0.04</v>
      </c>
      <c r="X6" s="34">
        <f t="shared" si="3"/>
        <v>1700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24.19</v>
      </c>
      <c r="BR6" s="35">
        <f t="shared" ref="BR6:BZ6" si="8">IF(BR7="",NA(),BR7)</f>
        <v>18.079999999999998</v>
      </c>
      <c r="BS6" s="35">
        <f t="shared" si="8"/>
        <v>23.49</v>
      </c>
      <c r="BT6" s="35">
        <f t="shared" si="8"/>
        <v>25.92</v>
      </c>
      <c r="BU6" s="35">
        <f t="shared" si="8"/>
        <v>33.76</v>
      </c>
      <c r="BV6" s="35">
        <f t="shared" si="8"/>
        <v>26.47</v>
      </c>
      <c r="BW6" s="35">
        <f t="shared" si="8"/>
        <v>32.14</v>
      </c>
      <c r="BX6" s="35">
        <f t="shared" si="8"/>
        <v>37.82</v>
      </c>
      <c r="BY6" s="35">
        <f t="shared" si="8"/>
        <v>35.03</v>
      </c>
      <c r="BZ6" s="35">
        <f t="shared" si="8"/>
        <v>34.99</v>
      </c>
      <c r="CA6" s="34" t="str">
        <f>IF(CA7="","",IF(CA7="-","【-】","【"&amp;SUBSTITUTE(TEXT(CA7,"#,##0.00"),"-","△")&amp;"】"))</f>
        <v>【36.18】</v>
      </c>
      <c r="CB6" s="35">
        <f>IF(CB7="",NA(),CB7)</f>
        <v>626.79999999999995</v>
      </c>
      <c r="CC6" s="35">
        <f t="shared" ref="CC6:CK6" si="9">IF(CC7="",NA(),CC7)</f>
        <v>826.75</v>
      </c>
      <c r="CD6" s="35">
        <f t="shared" si="9"/>
        <v>651.58000000000004</v>
      </c>
      <c r="CE6" s="35">
        <f t="shared" si="9"/>
        <v>597.02</v>
      </c>
      <c r="CF6" s="35">
        <f t="shared" si="9"/>
        <v>454.8</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35.9</v>
      </c>
      <c r="CN6" s="35">
        <f t="shared" ref="CN6:CV6" si="10">IF(CN7="",NA(),CN7)</f>
        <v>35.9</v>
      </c>
      <c r="CO6" s="35">
        <f t="shared" si="10"/>
        <v>38.46</v>
      </c>
      <c r="CP6" s="35">
        <f t="shared" si="10"/>
        <v>38.46</v>
      </c>
      <c r="CQ6" s="35">
        <f t="shared" si="10"/>
        <v>38.46</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93.83</v>
      </c>
      <c r="CY6" s="35">
        <f t="shared" ref="CY6:DG6" si="11">IF(CY7="",NA(),CY7)</f>
        <v>93.51</v>
      </c>
      <c r="CZ6" s="35">
        <f t="shared" si="11"/>
        <v>93.42</v>
      </c>
      <c r="DA6" s="35">
        <f t="shared" si="11"/>
        <v>94.29</v>
      </c>
      <c r="DB6" s="35">
        <f t="shared" si="11"/>
        <v>94.12</v>
      </c>
      <c r="DC6" s="35">
        <f t="shared" si="11"/>
        <v>90.64</v>
      </c>
      <c r="DD6" s="35">
        <f t="shared" si="11"/>
        <v>90.48</v>
      </c>
      <c r="DE6" s="35">
        <f t="shared" si="11"/>
        <v>89.54</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442054</v>
      </c>
      <c r="D7" s="37">
        <v>47</v>
      </c>
      <c r="E7" s="37">
        <v>17</v>
      </c>
      <c r="F7" s="37">
        <v>9</v>
      </c>
      <c r="G7" s="37">
        <v>0</v>
      </c>
      <c r="H7" s="37" t="s">
        <v>98</v>
      </c>
      <c r="I7" s="37" t="s">
        <v>99</v>
      </c>
      <c r="J7" s="37" t="s">
        <v>100</v>
      </c>
      <c r="K7" s="37" t="s">
        <v>101</v>
      </c>
      <c r="L7" s="37" t="s">
        <v>102</v>
      </c>
      <c r="M7" s="37" t="s">
        <v>103</v>
      </c>
      <c r="N7" s="38" t="s">
        <v>104</v>
      </c>
      <c r="O7" s="38" t="s">
        <v>105</v>
      </c>
      <c r="P7" s="38">
        <v>0.1</v>
      </c>
      <c r="Q7" s="38">
        <v>100</v>
      </c>
      <c r="R7" s="38">
        <v>2910</v>
      </c>
      <c r="S7" s="38">
        <v>70708</v>
      </c>
      <c r="T7" s="38">
        <v>903.12</v>
      </c>
      <c r="U7" s="38">
        <v>78.290000000000006</v>
      </c>
      <c r="V7" s="38">
        <v>68</v>
      </c>
      <c r="W7" s="38">
        <v>0.04</v>
      </c>
      <c r="X7" s="38">
        <v>1700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3188.44</v>
      </c>
      <c r="BL7" s="38">
        <v>4170.3999999999996</v>
      </c>
      <c r="BM7" s="38">
        <v>2559.94</v>
      </c>
      <c r="BN7" s="38">
        <v>1837.88</v>
      </c>
      <c r="BO7" s="38">
        <v>1748.51</v>
      </c>
      <c r="BP7" s="38">
        <v>1682.85</v>
      </c>
      <c r="BQ7" s="38">
        <v>24.19</v>
      </c>
      <c r="BR7" s="38">
        <v>18.079999999999998</v>
      </c>
      <c r="BS7" s="38">
        <v>23.49</v>
      </c>
      <c r="BT7" s="38">
        <v>25.92</v>
      </c>
      <c r="BU7" s="38">
        <v>33.76</v>
      </c>
      <c r="BV7" s="38">
        <v>26.47</v>
      </c>
      <c r="BW7" s="38">
        <v>32.14</v>
      </c>
      <c r="BX7" s="38">
        <v>37.82</v>
      </c>
      <c r="BY7" s="38">
        <v>35.03</v>
      </c>
      <c r="BZ7" s="38">
        <v>34.99</v>
      </c>
      <c r="CA7" s="38">
        <v>36.18</v>
      </c>
      <c r="CB7" s="38">
        <v>626.79999999999995</v>
      </c>
      <c r="CC7" s="38">
        <v>826.75</v>
      </c>
      <c r="CD7" s="38">
        <v>651.58000000000004</v>
      </c>
      <c r="CE7" s="38">
        <v>597.02</v>
      </c>
      <c r="CF7" s="38">
        <v>454.8</v>
      </c>
      <c r="CG7" s="38">
        <v>688.46</v>
      </c>
      <c r="CH7" s="38">
        <v>562.9</v>
      </c>
      <c r="CI7" s="38">
        <v>482.51</v>
      </c>
      <c r="CJ7" s="38">
        <v>525.22</v>
      </c>
      <c r="CK7" s="38">
        <v>520.91999999999996</v>
      </c>
      <c r="CL7" s="38">
        <v>510.14</v>
      </c>
      <c r="CM7" s="38">
        <v>35.9</v>
      </c>
      <c r="CN7" s="38">
        <v>35.9</v>
      </c>
      <c r="CO7" s="38">
        <v>38.46</v>
      </c>
      <c r="CP7" s="38">
        <v>38.46</v>
      </c>
      <c r="CQ7" s="38">
        <v>38.46</v>
      </c>
      <c r="CR7" s="38">
        <v>40.96</v>
      </c>
      <c r="CS7" s="38">
        <v>39.450000000000003</v>
      </c>
      <c r="CT7" s="38">
        <v>39.15</v>
      </c>
      <c r="CU7" s="38">
        <v>35.340000000000003</v>
      </c>
      <c r="CV7" s="38">
        <v>34.68</v>
      </c>
      <c r="CW7" s="38">
        <v>35.17</v>
      </c>
      <c r="CX7" s="38">
        <v>93.83</v>
      </c>
      <c r="CY7" s="38">
        <v>93.51</v>
      </c>
      <c r="CZ7" s="38">
        <v>93.42</v>
      </c>
      <c r="DA7" s="38">
        <v>94.29</v>
      </c>
      <c r="DB7" s="38">
        <v>94.12</v>
      </c>
      <c r="DC7" s="38">
        <v>90.64</v>
      </c>
      <c r="DD7" s="38">
        <v>90.48</v>
      </c>
      <c r="DE7" s="38">
        <v>89.54</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博士</cp:lastModifiedBy>
  <cp:lastPrinted>2021-01-14T10:45:28Z</cp:lastPrinted>
  <dcterms:created xsi:type="dcterms:W3CDTF">2020-12-04T03:14:50Z</dcterms:created>
  <dcterms:modified xsi:type="dcterms:W3CDTF">2021-01-14T10:45:30Z</dcterms:modified>
  <cp:category/>
</cp:coreProperties>
</file>