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fs.city.saiki.lg.jp\財政課\zaisei\Ｒ3財政共有資料\200.公営企業\02.調査等\05.公営企業に係る経営比較分析表（令和２年度決算）の分析等について\02.営業課からの回答\水道\"/>
    </mc:Choice>
  </mc:AlternateContent>
  <xr:revisionPtr revIDLastSave="0" documentId="13_ncr:1_{3D309227-D8E8-4439-8C64-5036799656D5}" xr6:coauthVersionLast="36" xr6:coauthVersionMax="36" xr10:uidLastSave="{00000000-0000-0000-0000-000000000000}"/>
  <workbookProtection workbookAlgorithmName="SHA-512" workbookHashValue="t++nrI8DxDxoi4JZZcKw/bA2MWJ9LWiMYw5W0h5YoijWbmNphAyFWc1M3gdI1hH/8X2PcTBdbmoyZCpgO/Sg1w==" workbookSaltValue="7KoqhbFg13NznjExIhkXC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O6" i="5"/>
  <c r="I10" i="4" s="1"/>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E85" i="4"/>
  <c r="BB10" i="4"/>
  <c r="W10" i="4"/>
  <c r="P10" i="4"/>
  <c r="BB8" i="4"/>
  <c r="AT8" i="4"/>
  <c r="AL8" i="4"/>
  <c r="W8" i="4"/>
  <c r="P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<sst xmlns="http://schemas.openxmlformats.org/spreadsheetml/2006/main" count="228" uniqueCount="115">
  <si>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</si>
  <si>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</si>
  <si>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</si>
  <si>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</si>
  <si>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</si>
  <si>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</si>
  <si>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</si>
  <si>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</si>
  <si>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</si>
  <si>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</si>
  <si>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</si>
  <si>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</si>
  <si>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</si>
  <si>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</si>
  <si>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</si>
  <si>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</si>
  <si>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</si>
  <si>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</si>
  <si>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</si>
  <si>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</si>
  <si>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</si>
  <si>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</si>
  <si>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</si>
  <si>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</si>
  <si>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</si>
  <si>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</si>
  <si>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</si>
  <si>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</si>
  <si>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</si>
  <si>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</si>
  <si>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</si>
  <si>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</si>
  <si>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</si>
  <si>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</si>
  <si>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</si>
  <si>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</si>
  <si>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</si>
  <si>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</si>
  <si>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</si>
  <si>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</si>
  <si>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</si>
  <si>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</si>
  <si>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</si>
  <si>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</si>
  <si>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</si>
  <si>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</si>
  <si>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</si>
  <si>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</si>
  <si>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</si>
  <si>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</si>
  <si>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</si>
  <si>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</si>
  <si>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</si>
  <si>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</si>
  <si>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</si>
  <si>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</si>
  <si>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</si>
  <si>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</si>
  <si>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</si>
  <si>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</si>
  <si>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</si>
  <si>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</si>
  <si>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</si>
  <si>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</si>
  <si>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</si>
  <si>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</si>
  <si>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</si>
  <si>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</si>
  <si>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</si>
  <si>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</si>
  <si>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</si>
  <si>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</si>
  <si>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</si>
  <si>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</si>
  <si>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</si>
  <si>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</si>
  <si>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</si>
  <si>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</si>
  <si>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</si>
  <si>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</si>
  <si>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</si>
  <si>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</si>
  <si>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</si>
  <si>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</si>
  <si>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</si>
  <si>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</si>
  <si>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</si>
  <si>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</si>
  <si>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</si>
  <si>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</si>
  <si>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</si>
  <si>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</si>
  <si>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</si>
  <si>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</si>
  <si>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</si>
  <si>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</si>
  <si>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</si>
  <si>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</si>
  <si>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</si>
  <si>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</si>
  <si>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</si>
  <si>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</si>
  <si>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</si>
  <si>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</si>
  <si>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</si>
  <si>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</si>
  <si>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</si>
  <si>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</si>
  <si>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</si>
  <si>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</si>
  <si>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</si>
  <si>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</si>
  <si>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平成30年度には、簡易水道事業分の償却対象資産の増加により数値が低下したものの、令和元年度以降は上昇傾向にあることから、今後も計画的な更新を行っていきます。
②『管路経年化率』‥法定耐用年数を超えた管路延長の割合を表す指標。過去5年間において、いずれも類似団体を上回っており、管路の老朽化が進んでいるといえます。
③『管路更新率』‥当該年度に更新した管路延長の割合を表す指標。法定耐用年数に達する管路が増加する中において、事業費の平準化を図るため、更新の必要性が高い管路を見極めながら計画的に更新を行っています。</t>
    <rPh sb="52" eb="54">
      <t>ヘイセイ</t>
    </rPh>
    <rPh sb="56" eb="58">
      <t>ネンド</t>
    </rPh>
    <rPh sb="81" eb="83">
      <t>スウチ</t>
    </rPh>
    <rPh sb="92" eb="94">
      <t>レイワ</t>
    </rPh>
    <rPh sb="97" eb="99">
      <t>イコウ</t>
    </rPh>
    <rPh sb="100" eb="102">
      <t>ジョウショウ</t>
    </rPh>
    <rPh sb="102" eb="104">
      <t>ケイコウ</t>
    </rPh>
    <rPh sb="112" eb="114">
      <t>コンゴ</t>
    </rPh>
    <rPh sb="122" eb="123">
      <t>オコナ</t>
    </rPh>
    <rPh sb="240" eb="242">
      <t>ホウテイ</t>
    </rPh>
    <rPh sb="298" eb="300">
      <t>コウシン</t>
    </rPh>
    <rPh sb="301" eb="302">
      <t>オコナ</t>
    </rPh>
    <phoneticPr fontId="4"/>
  </si>
  <si>
    <t>①『経常収支比率』‥経常費用が経常収益でどの程度賄われているかを示す指標。令和2年度は、動力費及び人件費の削減により黒字となっていますが、人口推計等から見通される料金収入は今後も減少が続くと見込まれており、経営改善に向けた取組が必要です。
③『流動比率』‥流動負債に対する流動資産の割合で短期債務に対する支払能力を表す指標。指標は100％を上回っているものの、現金等の流動資産は減少傾向にあることから、経営の改善が必要です。
④『企業債残高対給水収益比率』‥給水収益に対する企業債残高の割合であり、企業債残高の規模を表す指標。過去5年間において類似団体を大きく上回っており、適切な数値ではないといえます。
⑤『料金回収率』‥給水に係る費用が、どの程度給水収益で賄えているかを表した指標。平成30年からは100％を下回っており、給水収益では必要経費を賄えていないため、適切な料金収入の確保が求められます。
⑥『給水原価』‥有収水量1㎥あたりについて、どれだけの費用がかかっているかを表す指標。類似団体と比べて低いものの、経常費用の増加等により給水原価は供給単価を上回っており、適切な数値ではないといえます。　　　　　　　　
⑦『施設利用率』‥配水能力に対する配水量の割合で、施設の利用状況を判断する指標。現状は良好といえますが、給水人口の減少等を踏まえると、施設の統廃合やダウンサイジングも検討する必要があります。
⑧『有収率』‥施設の稼働が収益につながっているかを判断する指標。過去5年間において類似団体を下回っているものの、漏水調査等の取組強化により、令和元年度以降は回復傾向にあります。</t>
    <rPh sb="47" eb="48">
      <t>オヨ</t>
    </rPh>
    <rPh sb="49" eb="52">
      <t>ジンケンヒ</t>
    </rPh>
    <rPh sb="58" eb="60">
      <t>クロジ</t>
    </rPh>
    <rPh sb="86" eb="88">
      <t>コンゴ</t>
    </rPh>
    <rPh sb="103" eb="105">
      <t>ケイエイ</t>
    </rPh>
    <rPh sb="105" eb="107">
      <t>カイゼン</t>
    </rPh>
    <rPh sb="108" eb="109">
      <t>ム</t>
    </rPh>
    <rPh sb="111" eb="113">
      <t>トリクミ</t>
    </rPh>
    <rPh sb="114" eb="116">
      <t>ヒツヨウ</t>
    </rPh>
    <rPh sb="162" eb="164">
      <t>シヒョウ</t>
    </rPh>
    <rPh sb="170" eb="172">
      <t>ウワマワ</t>
    </rPh>
    <rPh sb="191" eb="193">
      <t>ケイコウ</t>
    </rPh>
    <rPh sb="201" eb="203">
      <t>ケイエイ</t>
    </rPh>
    <rPh sb="204" eb="206">
      <t>カイゼン</t>
    </rPh>
    <rPh sb="207" eb="209">
      <t>ヒツヨウ</t>
    </rPh>
    <rPh sb="263" eb="265">
      <t>カコ</t>
    </rPh>
    <rPh sb="266" eb="268">
      <t>ネンカン</t>
    </rPh>
    <rPh sb="272" eb="274">
      <t>ルイジ</t>
    </rPh>
    <rPh sb="274" eb="276">
      <t>ダンタイ</t>
    </rPh>
    <rPh sb="277" eb="278">
      <t>オオ</t>
    </rPh>
    <rPh sb="280" eb="282">
      <t>ウワマワ</t>
    </rPh>
    <rPh sb="287" eb="289">
      <t>テキセツ</t>
    </rPh>
    <rPh sb="290" eb="292">
      <t>スウチ</t>
    </rPh>
    <rPh sb="343" eb="345">
      <t>ヘイセイ</t>
    </rPh>
    <rPh sb="347" eb="348">
      <t>ネン</t>
    </rPh>
    <rPh sb="356" eb="358">
      <t>シタマワ</t>
    </rPh>
    <rPh sb="383" eb="385">
      <t>テキセツ</t>
    </rPh>
    <rPh sb="386" eb="388">
      <t>リョウキン</t>
    </rPh>
    <rPh sb="388" eb="390">
      <t>シュウニュウ</t>
    </rPh>
    <rPh sb="391" eb="393">
      <t>カクホ</t>
    </rPh>
    <rPh sb="394" eb="395">
      <t>モト</t>
    </rPh>
    <rPh sb="445" eb="447">
      <t>ルイジ</t>
    </rPh>
    <rPh sb="447" eb="449">
      <t>ダンタイ</t>
    </rPh>
    <rPh sb="450" eb="451">
      <t>クラ</t>
    </rPh>
    <rPh sb="453" eb="454">
      <t>ヒク</t>
    </rPh>
    <rPh sb="551" eb="553">
      <t>ゲンジョウ</t>
    </rPh>
    <rPh sb="554" eb="556">
      <t>リョウコウ</t>
    </rPh>
    <rPh sb="563" eb="565">
      <t>キュウスイ</t>
    </rPh>
    <rPh sb="565" eb="567">
      <t>ジンコウ</t>
    </rPh>
    <rPh sb="568" eb="570">
      <t>ゲンショウ</t>
    </rPh>
    <rPh sb="570" eb="571">
      <t>トウ</t>
    </rPh>
    <rPh sb="572" eb="573">
      <t>フ</t>
    </rPh>
    <rPh sb="578" eb="580">
      <t>シセツ</t>
    </rPh>
    <rPh sb="581" eb="584">
      <t>トウハイゴウ</t>
    </rPh>
    <rPh sb="594" eb="596">
      <t>ケントウ</t>
    </rPh>
    <rPh sb="598" eb="600">
      <t>ヒツヨウ</t>
    </rPh>
    <rPh sb="669" eb="671">
      <t>トリクミ</t>
    </rPh>
    <rPh sb="671" eb="673">
      <t>キョウカ</t>
    </rPh>
    <rPh sb="677" eb="679">
      <t>レイワ</t>
    </rPh>
    <rPh sb="679" eb="681">
      <t>ガンネン</t>
    </rPh>
    <rPh sb="681" eb="682">
      <t>ド</t>
    </rPh>
    <rPh sb="682" eb="684">
      <t>イコウ</t>
    </rPh>
    <rPh sb="685" eb="687">
      <t>カイフク</t>
    </rPh>
    <rPh sb="687" eb="689">
      <t>ケイコウ</t>
    </rPh>
    <phoneticPr fontId="4"/>
  </si>
  <si>
    <t>　経営の健全性・効率性については、給水収益の減少傾向や簡易水道事業との経営統合等の影響により、近年数値は悪化しているものの、料金回収率や有収率は、令和元年度からの取組強化により回復傾向にあります。
　また、令和2年度末には「佐伯市水道事業経営戦略」を策定しており、将来に向けて持続可能な経営基盤を確立するため、料金体系の見直しなどを今後実施する予定です。　
　老朽化の状況については、特に管路については法定耐用年数を経過したものが多く存在しています。耐用年数を経過した管路を直ちに使用不可能とするのではなく、日ごろから適切な維持管理を行うことでさらに長期間の使用を可能としたり、更新の需要が集中しないよう分散化したりする計画に取り組んでいます。
　</t>
    <rPh sb="47" eb="49">
      <t>キンネン</t>
    </rPh>
    <rPh sb="62" eb="64">
      <t>リョウキン</t>
    </rPh>
    <rPh sb="64" eb="66">
      <t>カイシュウ</t>
    </rPh>
    <rPh sb="66" eb="67">
      <t>リツ</t>
    </rPh>
    <rPh sb="68" eb="71">
      <t>ユウシュウリツ</t>
    </rPh>
    <rPh sb="73" eb="75">
      <t>レイワ</t>
    </rPh>
    <rPh sb="75" eb="77">
      <t>ガンネン</t>
    </rPh>
    <rPh sb="77" eb="78">
      <t>ド</t>
    </rPh>
    <rPh sb="81" eb="83">
      <t>トリクミ</t>
    </rPh>
    <rPh sb="83" eb="85">
      <t>キョウカ</t>
    </rPh>
    <rPh sb="88" eb="90">
      <t>カイフク</t>
    </rPh>
    <rPh sb="90" eb="92">
      <t>ケイコウ</t>
    </rPh>
    <rPh sb="103" eb="105">
      <t>レイワ</t>
    </rPh>
    <rPh sb="106" eb="108">
      <t>ネンド</t>
    </rPh>
    <rPh sb="108" eb="109">
      <t>マツ</t>
    </rPh>
    <rPh sb="112" eb="115">
      <t>サイキシ</t>
    </rPh>
    <rPh sb="115" eb="117">
      <t>スイドウ</t>
    </rPh>
    <rPh sb="117" eb="119">
      <t>ジギョウ</t>
    </rPh>
    <rPh sb="119" eb="121">
      <t>ケイエイ</t>
    </rPh>
    <rPh sb="121" eb="122">
      <t>セン</t>
    </rPh>
    <rPh sb="122" eb="123">
      <t>リャク</t>
    </rPh>
    <rPh sb="125" eb="127">
      <t>サクテイ</t>
    </rPh>
    <rPh sb="132" eb="134">
      <t>ショウライ</t>
    </rPh>
    <rPh sb="135" eb="136">
      <t>ム</t>
    </rPh>
    <rPh sb="166" eb="168">
      <t>コンゴ</t>
    </rPh>
    <rPh sb="168" eb="170">
      <t>ジッシ</t>
    </rPh>
    <rPh sb="172" eb="174">
      <t>ヨテイ</t>
    </rPh>
    <rPh sb="192" eb="193">
      <t>トク</t>
    </rPh>
    <rPh sb="194" eb="196">
      <t>カンロ</t>
    </rPh>
    <rPh sb="201" eb="203">
      <t>ホウテイ</t>
    </rPh>
    <rPh sb="203" eb="205">
      <t>タイヨウ</t>
    </rPh>
    <rPh sb="205" eb="207">
      <t>ネンスウ</t>
    </rPh>
    <rPh sb="208" eb="210">
      <t>ケイカ</t>
    </rPh>
    <rPh sb="215" eb="216">
      <t>オオ</t>
    </rPh>
    <rPh sb="217" eb="219">
      <t>ソンザイ</t>
    </rPh>
    <rPh sb="225" eb="227">
      <t>タイヨウ</t>
    </rPh>
    <rPh sb="227" eb="229">
      <t>ネンスウ</t>
    </rPh>
    <rPh sb="230" eb="232">
      <t>ケイカ</t>
    </rPh>
    <rPh sb="234" eb="236">
      <t>カンロ</t>
    </rPh>
    <rPh sb="313" eb="314">
      <t>ト</t>
    </rPh>
    <rPh sb="315" eb="31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</si>
</sst>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0.59</c:v>
                </c:pt>
                <c:pt idx="1">
                  <c:v>1.1599999999999999</c:v>
                </c:pt>
                <c:pt idx="2">
                  <c:v>0.49</c:v>
                </c:pt>
                <c:pt idx="3">
                  <c:v>0.76</c:v>
                </c:pt>
                <c:pt idx="4">
                  <c:v>0.59</c:v>
                </c:pt>
              </c:numCache>
            </c:numRef>
          </c:val>
          <c:extLst>
            <c:ext xmlns:c16="http://schemas.microsoft.com/office/drawing/2014/chart" uri="{C3380CC4-5D6E-409C-BE32-E72D297353CC}">
              <c16:uniqueId val="{00000000-C8DE-4CBF-8419-D863F8654B7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C8DE-4CBF-8419-D863F8654B7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78.989999999999995</c:v>
                </c:pt>
                <c:pt idx="1">
                  <c:v>81.63</c:v>
                </c:pt>
                <c:pt idx="2">
                  <c:v>77.900000000000006</c:v>
                </c:pt>
                <c:pt idx="3">
                  <c:v>73.349999999999994</c:v>
                </c:pt>
                <c:pt idx="4">
                  <c:v>72.349999999999994</c:v>
                </c:pt>
              </c:numCache>
            </c:numRef>
          </c:val>
          <c:extLst>
            <c:ext xmlns:c16="http://schemas.microsoft.com/office/drawing/2014/chart" uri="{C3380CC4-5D6E-409C-BE32-E72D297353CC}">
              <c16:uniqueId val="{00000000-F04F-4A39-B895-213CE12739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F04F-4A39-B895-213CE12739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82.04</c:v>
                </c:pt>
                <c:pt idx="1">
                  <c:v>78.489999999999995</c:v>
                </c:pt>
                <c:pt idx="2">
                  <c:v>76.349999999999994</c:v>
                </c:pt>
                <c:pt idx="3">
                  <c:v>79.95</c:v>
                </c:pt>
                <c:pt idx="4">
                  <c:v>80.91</c:v>
                </c:pt>
              </c:numCache>
            </c:numRef>
          </c:val>
          <c:extLst>
            <c:ext xmlns:c16="http://schemas.microsoft.com/office/drawing/2014/chart" uri="{C3380CC4-5D6E-409C-BE32-E72D297353CC}">
              <c16:uniqueId val="{00000000-5F79-4B4D-BBBD-B8830557061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5F79-4B4D-BBBD-B8830557061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109.17</c:v>
                </c:pt>
                <c:pt idx="1">
                  <c:v>106.49</c:v>
                </c:pt>
                <c:pt idx="2">
                  <c:v>96.11</c:v>
                </c:pt>
                <c:pt idx="3">
                  <c:v>97.33</c:v>
                </c:pt>
                <c:pt idx="4">
                  <c:v>101.42</c:v>
                </c:pt>
              </c:numCache>
            </c:numRef>
          </c:val>
          <c:extLst>
            <c:ext xmlns:c16="http://schemas.microsoft.com/office/drawing/2014/chart" uri="{C3380CC4-5D6E-409C-BE32-E72D297353CC}">
              <c16:uniqueId val="{00000000-3D0F-4C53-9339-7510CC99193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3D0F-4C53-9339-7510CC99193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45.64</c:v>
                </c:pt>
                <c:pt idx="1">
                  <c:v>46.49</c:v>
                </c:pt>
                <c:pt idx="2">
                  <c:v>35.130000000000003</c:v>
                </c:pt>
                <c:pt idx="3">
                  <c:v>36.67</c:v>
                </c:pt>
                <c:pt idx="4">
                  <c:v>38.53</c:v>
                </c:pt>
              </c:numCache>
            </c:numRef>
          </c:val>
          <c:extLst>
            <c:ext xmlns:c16="http://schemas.microsoft.com/office/drawing/2014/chart" uri="{C3380CC4-5D6E-409C-BE32-E72D297353CC}">
              <c16:uniqueId val="{00000000-23FF-4D65-8497-0C5BC87EA8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23FF-4D65-8497-0C5BC87EA8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16.920000000000002</c:v>
                </c:pt>
                <c:pt idx="1">
                  <c:v>25.94</c:v>
                </c:pt>
                <c:pt idx="2">
                  <c:v>18.52</c:v>
                </c:pt>
                <c:pt idx="3">
                  <c:v>18.440000000000001</c:v>
                </c:pt>
                <c:pt idx="4">
                  <c:v>18.61</c:v>
                </c:pt>
              </c:numCache>
            </c:numRef>
          </c:val>
          <c:extLst>
            <c:ext xmlns:c16="http://schemas.microsoft.com/office/drawing/2014/chart" uri="{C3380CC4-5D6E-409C-BE32-E72D297353CC}">
              <c16:uniqueId val="{00000000-7D4D-4899-B445-DA092E6750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7D4D-4899-B445-DA092E6750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2A-4A63-802A-A59B3F5F12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3B2A-4A63-802A-A59B3F5F12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182.66</c:v>
                </c:pt>
                <c:pt idx="1">
                  <c:v>180.95</c:v>
                </c:pt>
                <c:pt idx="2">
                  <c:v>139.30000000000001</c:v>
                </c:pt>
                <c:pt idx="3">
                  <c:v>119.55</c:v>
                </c:pt>
                <c:pt idx="4">
                  <c:v>114.85</c:v>
                </c:pt>
              </c:numCache>
            </c:numRef>
          </c:val>
          <c:extLst>
            <c:ext xmlns:c16="http://schemas.microsoft.com/office/drawing/2014/chart" uri="{C3380CC4-5D6E-409C-BE32-E72D297353CC}">
              <c16:uniqueId val="{00000000-1F36-4F00-A563-A76CD0ADA65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1F36-4F00-A563-A76CD0ADA65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492.16</c:v>
                </c:pt>
                <c:pt idx="1">
                  <c:v>484.84</c:v>
                </c:pt>
                <c:pt idx="2">
                  <c:v>555.97</c:v>
                </c:pt>
                <c:pt idx="3">
                  <c:v>566.38</c:v>
                </c:pt>
                <c:pt idx="4">
                  <c:v>553.20000000000005</c:v>
                </c:pt>
              </c:numCache>
            </c:numRef>
          </c:val>
          <c:extLst>
            <c:ext xmlns:c16="http://schemas.microsoft.com/office/drawing/2014/chart" uri="{C3380CC4-5D6E-409C-BE32-E72D297353CC}">
              <c16:uniqueId val="{00000000-361E-4F55-A591-057ADF81AB4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361E-4F55-A591-057ADF81AB4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104.3</c:v>
                </c:pt>
                <c:pt idx="1">
                  <c:v>101.59</c:v>
                </c:pt>
                <c:pt idx="2">
                  <c:v>79.41</c:v>
                </c:pt>
                <c:pt idx="3">
                  <c:v>81.23</c:v>
                </c:pt>
                <c:pt idx="4">
                  <c:v>84.49</c:v>
                </c:pt>
              </c:numCache>
            </c:numRef>
          </c:val>
          <c:extLst>
            <c:ext xmlns:c16="http://schemas.microsoft.com/office/drawing/2014/chart" uri="{C3380CC4-5D6E-409C-BE32-E72D297353CC}">
              <c16:uniqueId val="{00000000-F553-4BAA-8898-38B18FF056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F553-4BAA-8898-38B18FF056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120.38</c:v>
                </c:pt>
                <c:pt idx="1">
                  <c:v>124</c:v>
                </c:pt>
                <c:pt idx="2">
                  <c:v>159.74</c:v>
                </c:pt>
                <c:pt idx="3">
                  <c:v>156.44999999999999</c:v>
                </c:pt>
                <c:pt idx="4">
                  <c:v>150.44999999999999</c:v>
                </c:pt>
              </c:numCache>
            </c:numRef>
          </c:val>
          <c:extLst>
            <c:ext xmlns:c16="http://schemas.microsoft.com/office/drawing/2014/chart" uri="{C3380CC4-5D6E-409C-BE32-E72D297353CC}">
              <c16:uniqueId val="{00000000-2F50-4DC6-956A-71698665B8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2F50-4DC6-956A-71698665B8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65" zoomScale="125" zoomScaleNormal="12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大分県　佐伯市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69606</v>
      </c>
      <c r="AM8" s="61"/>
      <c r="AN8" s="61"/>
      <c r="AO8" s="61"/>
      <c r="AP8" s="61"/>
      <c r="AQ8" s="61"/>
      <c r="AR8" s="61"/>
      <c r="AS8" s="61"/>
      <c r="AT8" s="52">
        <f>データ!$S$6</f>
        <v>903.14</v>
      </c>
      <c r="AU8" s="53"/>
      <c r="AV8" s="53"/>
      <c r="AW8" s="53"/>
      <c r="AX8" s="53"/>
      <c r="AY8" s="53"/>
      <c r="AZ8" s="53"/>
      <c r="BA8" s="53"/>
      <c r="BB8" s="54">
        <f>データ!$T$6</f>
        <v>77.069999999999993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61.82</v>
      </c>
      <c r="J10" s="53"/>
      <c r="K10" s="53"/>
      <c r="L10" s="53"/>
      <c r="M10" s="53"/>
      <c r="N10" s="53"/>
      <c r="O10" s="64"/>
      <c r="P10" s="54">
        <f>データ!$P$6</f>
        <v>99.16</v>
      </c>
      <c r="Q10" s="54"/>
      <c r="R10" s="54"/>
      <c r="S10" s="54"/>
      <c r="T10" s="54"/>
      <c r="U10" s="54"/>
      <c r="V10" s="54"/>
      <c r="W10" s="61">
        <f>データ!$Q$6</f>
        <v>2520</v>
      </c>
      <c r="X10" s="61"/>
      <c r="Y10" s="61"/>
      <c r="Z10" s="61"/>
      <c r="AA10" s="61"/>
      <c r="AB10" s="61"/>
      <c r="AC10" s="61"/>
      <c r="AD10" s="2"/>
      <c r="AE10" s="2"/>
      <c r="AF10" s="2"/>
      <c r="AG10" s="2"/>
      <c r="AH10" s="4"/>
      <c r="AI10" s="4"/>
      <c r="AJ10" s="4"/>
      <c r="AK10" s="4"/>
      <c r="AL10" s="61">
        <f>データ!$U$6</f>
        <v>68616</v>
      </c>
      <c r="AM10" s="61"/>
      <c r="AN10" s="61"/>
      <c r="AO10" s="61"/>
      <c r="AP10" s="61"/>
      <c r="AQ10" s="61"/>
      <c r="AR10" s="61"/>
      <c r="AS10" s="61"/>
      <c r="AT10" s="52">
        <f>データ!$V$6</f>
        <v>151.13</v>
      </c>
      <c r="AU10" s="53"/>
      <c r="AV10" s="53"/>
      <c r="AW10" s="53"/>
      <c r="AX10" s="53"/>
      <c r="AY10" s="53"/>
      <c r="AZ10" s="53"/>
      <c r="BA10" s="53"/>
      <c r="BB10" s="54">
        <f>データ!$W$6</f>
        <v>454.02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0OWC/er4cY9kyj1t/JvWDsg9R5lczUZXTCVczOH9RK9zmESd6sjUiE6VWM00UWrG1cqFNi4r84QVKQIQXEtIg==" saltValue="qpNO7OQTSEWE7rsD1z7kF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442054</v>
      </c>
      <c r="D6" s="34">
        <f t="shared" si="3"/>
        <v>46</v>
      </c>
      <c r="E6" s="34">
        <f t="shared" si="3"/>
        <v>1</v>
      </c>
      <c r="F6" s="34">
        <f t="shared" si="3"/>
        <v>0</v>
      </c>
      <c r="G6" s="34">
        <f t="shared" si="3"/>
        <v>1</v>
      </c>
      <c r="H6" s="34" t="str">
        <f t="shared" si="3"/>
        <v>大分県　佐伯市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61.82</v>
      </c>
      <c r="P6" s="35">
        <f t="shared" si="3"/>
        <v>99.16</v>
      </c>
      <c r="Q6" s="35">
        <f t="shared" si="3"/>
        <v>2520</v>
      </c>
      <c r="R6" s="35">
        <f t="shared" si="3"/>
        <v>69606</v>
      </c>
      <c r="S6" s="35">
        <f t="shared" si="3"/>
        <v>903.14</v>
      </c>
      <c r="T6" s="35">
        <f t="shared" si="3"/>
        <v>77.069999999999993</v>
      </c>
      <c r="U6" s="35">
        <f t="shared" si="3"/>
        <v>68616</v>
      </c>
      <c r="V6" s="35">
        <f t="shared" si="3"/>
        <v>151.13</v>
      </c>
      <c r="W6" s="35">
        <f t="shared" si="3"/>
        <v>454.02</v>
      </c>
      <c r="X6" s="36">
        <f>IF(X7="",NA(),X7)</f>
        <v>109.17</v>
      </c>
      <c r="Y6" s="36">
        <f t="shared" ref="Y6:AG6" si="4">IF(Y7="",NA(),Y7)</f>
        <v>106.49</v>
      </c>
      <c r="Z6" s="36">
        <f t="shared" si="4"/>
        <v>96.11</v>
      </c>
      <c r="AA6" s="36">
        <f t="shared" si="4"/>
        <v>97.33</v>
      </c>
      <c r="AB6" s="36">
        <f t="shared" si="4"/>
        <v>101.42</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182.66</v>
      </c>
      <c r="AU6" s="36">
        <f t="shared" ref="AU6:BC6" si="6">IF(AU7="",NA(),AU7)</f>
        <v>180.95</v>
      </c>
      <c r="AV6" s="36">
        <f t="shared" si="6"/>
        <v>139.30000000000001</v>
      </c>
      <c r="AW6" s="36">
        <f t="shared" si="6"/>
        <v>119.55</v>
      </c>
      <c r="AX6" s="36">
        <f t="shared" si="6"/>
        <v>114.85</v>
      </c>
      <c r="AY6" s="36">
        <f t="shared" si="6"/>
        <v>357.82</v>
      </c>
      <c r="AZ6" s="36">
        <f t="shared" si="6"/>
        <v>355.5</v>
      </c>
      <c r="BA6" s="36">
        <f t="shared" si="6"/>
        <v>349.83</v>
      </c>
      <c r="BB6" s="36">
        <f t="shared" si="6"/>
        <v>360.86</v>
      </c>
      <c r="BC6" s="36">
        <f t="shared" si="6"/>
        <v>350.79</v>
      </c>
      <c r="BD6" s="35" t="str">
        <f>IF(BD7="","",IF(BD7="-","【-】","【"&amp;SUBSTITUTE(TEXT(BD7,"#,##0.00"),"-","△")&amp;"】"))</f>
        <v>【260.31】</v>
      </c>
      <c r="BE6" s="36">
        <f>IF(BE7="",NA(),BE7)</f>
        <v>492.16</v>
      </c>
      <c r="BF6" s="36">
        <f t="shared" ref="BF6:BN6" si="7">IF(BF7="",NA(),BF7)</f>
        <v>484.84</v>
      </c>
      <c r="BG6" s="36">
        <f t="shared" si="7"/>
        <v>555.97</v>
      </c>
      <c r="BH6" s="36">
        <f t="shared" si="7"/>
        <v>566.38</v>
      </c>
      <c r="BI6" s="36">
        <f t="shared" si="7"/>
        <v>553.20000000000005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104.3</v>
      </c>
      <c r="BQ6" s="36">
        <f t="shared" ref="BQ6:BY6" si="8">IF(BQ7="",NA(),BQ7)</f>
        <v>101.59</v>
      </c>
      <c r="BR6" s="36">
        <f t="shared" si="8"/>
        <v>79.41</v>
      </c>
      <c r="BS6" s="36">
        <f t="shared" si="8"/>
        <v>81.23</v>
      </c>
      <c r="BT6" s="36">
        <f t="shared" si="8"/>
        <v>84.49</v>
      </c>
      <c r="BU6" s="36">
        <f t="shared" si="8"/>
        <v>106.01</v>
      </c>
      <c r="BV6" s="36">
        <f t="shared" si="8"/>
        <v>104.57</v>
      </c>
      <c r="BW6" s="36">
        <f t="shared" si="8"/>
        <v>103.54</v>
      </c>
      <c r="BX6" s="36">
        <f t="shared" si="8"/>
        <v>103.32</v>
      </c>
      <c r="BY6" s="36">
        <f t="shared" si="8"/>
        <v>100.85</v>
      </c>
      <c r="BZ6" s="35" t="str">
        <f>IF(BZ7="","",IF(BZ7="-","【-】","【"&amp;SUBSTITUTE(TEXT(BZ7,"#,##0.00"),"-","△")&amp;"】"))</f>
        <v>【100.05】</v>
      </c>
      <c r="CA6" s="36">
        <f>IF(CA7="",NA(),CA7)</f>
        <v>120.38</v>
      </c>
      <c r="CB6" s="36">
        <f t="shared" ref="CB6:CJ6" si="9">IF(CB7="",NA(),CB7)</f>
        <v>124</v>
      </c>
      <c r="CC6" s="36">
        <f t="shared" si="9"/>
        <v>159.74</v>
      </c>
      <c r="CD6" s="36">
        <f t="shared" si="9"/>
        <v>156.44999999999999</v>
      </c>
      <c r="CE6" s="36">
        <f t="shared" si="9"/>
        <v>150.44999999999999</v>
      </c>
      <c r="CF6" s="36">
        <f t="shared" si="9"/>
        <v>162.24</v>
      </c>
      <c r="CG6" s="36">
        <f t="shared" si="9"/>
        <v>165.47</v>
      </c>
      <c r="CH6" s="36">
        <f t="shared" si="9"/>
        <v>167.46</v>
      </c>
      <c r="CI6" s="36">
        <f t="shared" si="9"/>
        <v>168.56</v>
      </c>
      <c r="CJ6" s="36">
        <f t="shared" si="9"/>
        <v>167.1</v>
      </c>
      <c r="CK6" s="35" t="str">
        <f>IF(CK7="","",IF(CK7="-","【-】","【"&amp;SUBSTITUTE(TEXT(CK7,"#,##0.00"),"-","△")&amp;"】"))</f>
        <v>【166.40】</v>
      </c>
      <c r="CL6" s="36">
        <f>IF(CL7="",NA(),CL7)</f>
        <v>78.989999999999995</v>
      </c>
      <c r="CM6" s="36">
        <f t="shared" ref="CM6:CU6" si="10">IF(CM7="",NA(),CM7)</f>
        <v>81.63</v>
      </c>
      <c r="CN6" s="36">
        <f t="shared" si="10"/>
        <v>77.900000000000006</v>
      </c>
      <c r="CO6" s="36">
        <f t="shared" si="10"/>
        <v>73.349999999999994</v>
      </c>
      <c r="CP6" s="36">
        <f t="shared" si="10"/>
        <v>72.349999999999994</v>
      </c>
      <c r="CQ6" s="36">
        <f t="shared" si="10"/>
        <v>59.11</v>
      </c>
      <c r="CR6" s="36">
        <f t="shared" si="10"/>
        <v>59.74</v>
      </c>
      <c r="CS6" s="36">
        <f t="shared" si="10"/>
        <v>59.46</v>
      </c>
      <c r="CT6" s="36">
        <f t="shared" si="10"/>
        <v>59.51</v>
      </c>
      <c r="CU6" s="36">
        <f t="shared" si="10"/>
        <v>59.91</v>
      </c>
      <c r="CV6" s="35" t="str">
        <f>IF(CV7="","",IF(CV7="-","【-】","【"&amp;SUBSTITUTE(TEXT(CV7,"#,##0.00"),"-","△")&amp;"】"))</f>
        <v>【60.69】</v>
      </c>
      <c r="CW6" s="36">
        <f>IF(CW7="",NA(),CW7)</f>
        <v>82.04</v>
      </c>
      <c r="CX6" s="36">
        <f t="shared" ref="CX6:DF6" si="11">IF(CX7="",NA(),CX7)</f>
        <v>78.489999999999995</v>
      </c>
      <c r="CY6" s="36">
        <f t="shared" si="11"/>
        <v>76.349999999999994</v>
      </c>
      <c r="CZ6" s="36">
        <f t="shared" si="11"/>
        <v>79.95</v>
      </c>
      <c r="DA6" s="36">
        <f t="shared" si="11"/>
        <v>80.91</v>
      </c>
      <c r="DB6" s="36">
        <f t="shared" si="11"/>
        <v>87.91</v>
      </c>
      <c r="DC6" s="36">
        <f t="shared" si="11"/>
        <v>87.28</v>
      </c>
      <c r="DD6" s="36">
        <f t="shared" si="11"/>
        <v>87.41</v>
      </c>
      <c r="DE6" s="36">
        <f t="shared" si="11"/>
        <v>87.08</v>
      </c>
      <c r="DF6" s="36">
        <f t="shared" si="11"/>
        <v>87.26</v>
      </c>
      <c r="DG6" s="35" t="str">
        <f>IF(DG7="","",IF(DG7="-","【-】","【"&amp;SUBSTITUTE(TEXT(DG7,"#,##0.00"),"-","△")&amp;"】"))</f>
        <v>【89.82】</v>
      </c>
      <c r="DH6" s="36">
        <f>IF(DH7="",NA(),DH7)</f>
        <v>45.64</v>
      </c>
      <c r="DI6" s="36">
        <f t="shared" ref="DI6:DQ6" si="12">IF(DI7="",NA(),DI7)</f>
        <v>46.49</v>
      </c>
      <c r="DJ6" s="36">
        <f t="shared" si="12"/>
        <v>35.130000000000003</v>
      </c>
      <c r="DK6" s="36">
        <f t="shared" si="12"/>
        <v>36.67</v>
      </c>
      <c r="DL6" s="36">
        <f t="shared" si="12"/>
        <v>38.53</v>
      </c>
      <c r="DM6" s="36">
        <f t="shared" si="12"/>
        <v>46.88</v>
      </c>
      <c r="DN6" s="36">
        <f t="shared" si="12"/>
        <v>46.94</v>
      </c>
      <c r="DO6" s="36">
        <f t="shared" si="12"/>
        <v>47.62</v>
      </c>
      <c r="DP6" s="36">
        <f t="shared" si="12"/>
        <v>48.55</v>
      </c>
      <c r="DQ6" s="36">
        <f t="shared" si="12"/>
        <v>49.2</v>
      </c>
      <c r="DR6" s="35" t="str">
        <f>IF(DR7="","",IF(DR7="-","【-】","【"&amp;SUBSTITUTE(TEXT(DR7,"#,##0.00"),"-","△")&amp;"】"))</f>
        <v>【50.19】</v>
      </c>
      <c r="DS6" s="36">
        <f>IF(DS7="",NA(),DS7)</f>
        <v>16.920000000000002</v>
      </c>
      <c r="DT6" s="36">
        <f t="shared" ref="DT6:EB6" si="13">IF(DT7="",NA(),DT7)</f>
        <v>25.94</v>
      </c>
      <c r="DU6" s="36">
        <f t="shared" si="13"/>
        <v>18.52</v>
      </c>
      <c r="DV6" s="36">
        <f t="shared" si="13"/>
        <v>18.440000000000001</v>
      </c>
      <c r="DW6" s="36">
        <f t="shared" si="13"/>
        <v>18.61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0.59</v>
      </c>
      <c r="EE6" s="36">
        <f t="shared" ref="EE6:EM6" si="14">IF(EE7="",NA(),EE7)</f>
        <v>1.1599999999999999</v>
      </c>
      <c r="EF6" s="36">
        <f t="shared" si="14"/>
        <v>0.49</v>
      </c>
      <c r="EG6" s="36">
        <f t="shared" si="14"/>
        <v>0.76</v>
      </c>
      <c r="EH6" s="36">
        <f t="shared" si="14"/>
        <v>0.59</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442054</v>
      </c>
      <c r="D7" s="38">
        <v>46</v>
      </c>
      <c r="E7" s="38">
        <v>1</v>
      </c>
      <c r="F7" s="38">
        <v>0</v>
      </c>
      <c r="G7" s="38">
        <v>1</v>
      </c>
      <c r="H7" s="38" t="s">
        <v>93</v>
      </c>
      <c r="I7" s="38" t="s">
        <v>94</v>
      </c>
      <c r="J7" s="38" t="s">
        <v>95</v>
      </c>
      <c r="K7" s="38" t="s">
        <v>96</v>
      </c>
      <c r="L7" s="38" t="s">
        <v>97</v>
      </c>
      <c r="M7" s="38" t="s">
        <v>98</v>
      </c>
      <c r="N7" s="39" t="s">
        <v>99</v>
      </c>
      <c r="O7" s="39">
        <v>61.82</v>
      </c>
      <c r="P7" s="39">
        <v>99.16</v>
      </c>
      <c r="Q7" s="39">
        <v>2520</v>
      </c>
      <c r="R7" s="39">
        <v>69606</v>
      </c>
      <c r="S7" s="39">
        <v>903.14</v>
      </c>
      <c r="T7" s="39">
        <v>77.069999999999993</v>
      </c>
      <c r="U7" s="39">
        <v>68616</v>
      </c>
      <c r="V7" s="39">
        <v>151.13</v>
      </c>
      <c r="W7" s="39">
        <v>454.02</v>
      </c>
      <c r="X7" s="39">
        <v>109.17</v>
      </c>
      <c r="Y7" s="39">
        <v>106.49</v>
      </c>
      <c r="Z7" s="39">
        <v>96.11</v>
      </c>
      <c r="AA7" s="39">
        <v>97.33</v>
      </c>
      <c r="AB7" s="39">
        <v>101.42</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182.66</v>
      </c>
      <c r="AU7" s="39">
        <v>180.95</v>
      </c>
      <c r="AV7" s="39">
        <v>139.30000000000001</v>
      </c>
      <c r="AW7" s="39">
        <v>119.55</v>
      </c>
      <c r="AX7" s="39">
        <v>114.85</v>
      </c>
      <c r="AY7" s="39">
        <v>357.82</v>
      </c>
      <c r="AZ7" s="39">
        <v>355.5</v>
      </c>
      <c r="BA7" s="39">
        <v>349.83</v>
      </c>
      <c r="BB7" s="39">
        <v>360.86</v>
      </c>
      <c r="BC7" s="39">
        <v>350.79</v>
      </c>
      <c r="BD7" s="39">
        <v>260.31</v>
      </c>
      <c r="BE7" s="39">
        <v>492.16</v>
      </c>
      <c r="BF7" s="39">
        <v>484.84</v>
      </c>
      <c r="BG7" s="39">
        <v>555.97</v>
      </c>
      <c r="BH7" s="39">
        <v>566.38</v>
      </c>
      <c r="BI7" s="39">
        <v>553.20000000000005</v>
      </c>
      <c r="BJ7" s="39">
        <v>307.45999999999998</v>
      </c>
      <c r="BK7" s="39">
        <v>312.58</v>
      </c>
      <c r="BL7" s="39">
        <v>314.87</v>
      </c>
      <c r="BM7" s="39">
        <v>309.27999999999997</v>
      </c>
      <c r="BN7" s="39">
        <v>322.92</v>
      </c>
      <c r="BO7" s="39">
        <v>275.67</v>
      </c>
      <c r="BP7" s="39">
        <v>104.3</v>
      </c>
      <c r="BQ7" s="39">
        <v>101.59</v>
      </c>
      <c r="BR7" s="39">
        <v>79.41</v>
      </c>
      <c r="BS7" s="39">
        <v>81.23</v>
      </c>
      <c r="BT7" s="39">
        <v>84.49</v>
      </c>
      <c r="BU7" s="39">
        <v>106.01</v>
      </c>
      <c r="BV7" s="39">
        <v>104.57</v>
      </c>
      <c r="BW7" s="39">
        <v>103.54</v>
      </c>
      <c r="BX7" s="39">
        <v>103.32</v>
      </c>
      <c r="BY7" s="39">
        <v>100.85</v>
      </c>
      <c r="BZ7" s="39">
        <v>100.05</v>
      </c>
      <c r="CA7" s="39">
        <v>120.38</v>
      </c>
      <c r="CB7" s="39">
        <v>124</v>
      </c>
      <c r="CC7" s="39">
        <v>159.74</v>
      </c>
      <c r="CD7" s="39">
        <v>156.44999999999999</v>
      </c>
      <c r="CE7" s="39">
        <v>150.44999999999999</v>
      </c>
      <c r="CF7" s="39">
        <v>162.24</v>
      </c>
      <c r="CG7" s="39">
        <v>165.47</v>
      </c>
      <c r="CH7" s="39">
        <v>167.46</v>
      </c>
      <c r="CI7" s="39">
        <v>168.56</v>
      </c>
      <c r="CJ7" s="39">
        <v>167.1</v>
      </c>
      <c r="CK7" s="39">
        <v>166.4</v>
      </c>
      <c r="CL7" s="39">
        <v>78.989999999999995</v>
      </c>
      <c r="CM7" s="39">
        <v>81.63</v>
      </c>
      <c r="CN7" s="39">
        <v>77.900000000000006</v>
      </c>
      <c r="CO7" s="39">
        <v>73.349999999999994</v>
      </c>
      <c r="CP7" s="39">
        <v>72.349999999999994</v>
      </c>
      <c r="CQ7" s="39">
        <v>59.11</v>
      </c>
      <c r="CR7" s="39">
        <v>59.74</v>
      </c>
      <c r="CS7" s="39">
        <v>59.46</v>
      </c>
      <c r="CT7" s="39">
        <v>59.51</v>
      </c>
      <c r="CU7" s="39">
        <v>59.91</v>
      </c>
      <c r="CV7" s="39">
        <v>60.69</v>
      </c>
      <c r="CW7" s="39">
        <v>82.04</v>
      </c>
      <c r="CX7" s="39">
        <v>78.489999999999995</v>
      </c>
      <c r="CY7" s="39">
        <v>76.349999999999994</v>
      </c>
      <c r="CZ7" s="39">
        <v>79.95</v>
      </c>
      <c r="DA7" s="39">
        <v>80.91</v>
      </c>
      <c r="DB7" s="39">
        <v>87.91</v>
      </c>
      <c r="DC7" s="39">
        <v>87.28</v>
      </c>
      <c r="DD7" s="39">
        <v>87.41</v>
      </c>
      <c r="DE7" s="39">
        <v>87.08</v>
      </c>
      <c r="DF7" s="39">
        <v>87.26</v>
      </c>
      <c r="DG7" s="39">
        <v>89.82</v>
      </c>
      <c r="DH7" s="39">
        <v>45.64</v>
      </c>
      <c r="DI7" s="39">
        <v>46.49</v>
      </c>
      <c r="DJ7" s="39">
        <v>35.130000000000003</v>
      </c>
      <c r="DK7" s="39">
        <v>36.67</v>
      </c>
      <c r="DL7" s="39">
        <v>38.53</v>
      </c>
      <c r="DM7" s="39">
        <v>46.88</v>
      </c>
      <c r="DN7" s="39">
        <v>46.94</v>
      </c>
      <c r="DO7" s="39">
        <v>47.62</v>
      </c>
      <c r="DP7" s="39">
        <v>48.55</v>
      </c>
      <c r="DQ7" s="39">
        <v>49.2</v>
      </c>
      <c r="DR7" s="39">
        <v>50.19</v>
      </c>
      <c r="DS7" s="39">
        <v>16.920000000000002</v>
      </c>
      <c r="DT7" s="39">
        <v>25.94</v>
      </c>
      <c r="DU7" s="39">
        <v>18.52</v>
      </c>
      <c r="DV7" s="39">
        <v>18.440000000000001</v>
      </c>
      <c r="DW7" s="39">
        <v>18.61</v>
      </c>
      <c r="DX7" s="39">
        <v>13.39</v>
      </c>
      <c r="DY7" s="39">
        <v>14.48</v>
      </c>
      <c r="DZ7" s="39">
        <v>16.27</v>
      </c>
      <c r="EA7" s="39">
        <v>17.11</v>
      </c>
      <c r="EB7" s="39">
        <v>18.329999999999998</v>
      </c>
      <c r="EC7" s="39">
        <v>20.63</v>
      </c>
      <c r="ED7" s="39">
        <v>0.59</v>
      </c>
      <c r="EE7" s="39">
        <v>1.1599999999999999</v>
      </c>
      <c r="EF7" s="39">
        <v>0.49</v>
      </c>
      <c r="EG7" s="39">
        <v>0.76</v>
      </c>
      <c r="EH7" s="39">
        <v>0.59</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山崎 守</cp:lastModifiedBy>
  <cp:lastPrinted>2022-01-11T04:15:52Z</cp:lastPrinted>
  <dcterms:created xsi:type="dcterms:W3CDTF">2021-12-03T06:58:56Z</dcterms:created>
  <dcterms:modified xsi:type="dcterms:W3CDTF">2022-01-11T04:15:52Z</dcterms:modified>
  <cp:category/>
</cp:coreProperties>
</file>