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60857\Desktop\経営比較分析表\"/>
    </mc:Choice>
  </mc:AlternateContent>
  <xr:revisionPtr revIDLastSave="0" documentId="13_ncr:1_{FAA02A64-95D9-4CCE-A134-92556D2D1F31}" xr6:coauthVersionLast="47" xr6:coauthVersionMax="47" xr10:uidLastSave="{00000000-0000-0000-0000-000000000000}"/>
  <workbookProtection workbookAlgorithmName="SHA-512" workbookHashValue="AjPWzZ1FgDqDEDfyY2/vGcTir42UcXbClbjHldepjcQSdtiZ3rQWyAmvnFL1Xwpr3lu2jCPqDJI1oGv6wK76Xw==" workbookSaltValue="lupUznuB64jWoN7zuDH2og=="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J86" i="4"/>
  <c r="E86" i="4"/>
  <c r="AL10" i="4"/>
  <c r="AD10" i="4"/>
  <c r="B10"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<sst xmlns="http://schemas.openxmlformats.org/spreadsheetml/2006/main" count="236" uniqueCount="119">
  <si>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</si>
  <si>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</si>
  <si>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</si>
  <si>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</si>
  <si>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</si>
  <si>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</si>
  <si>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</si>
  <si>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</si>
  <si>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</si>
  <si>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</si>
  <si>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</si>
  <si>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</si>
  <si>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</si>
  <si>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</si>
  <si>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</si>
  <si>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</si>
  <si>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</si>
  <si>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</si>
  <si>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</si>
  <si>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</si>
  <si>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</si>
  <si>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</si>
  <si>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</si>
  <si>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</si>
  <si>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</si>
  <si>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</si>
  <si>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</si>
  <si>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</si>
  <si>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</si>
  <si>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</si>
  <si>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</si>
  <si>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</si>
  <si>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</si>
  <si>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</si>
  <si>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</si>
  <si>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</si>
  <si>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</si>
  <si>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</si>
  <si>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</si>
  <si>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</si>
  <si>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</si>
  <si>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</si>
  <si>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</si>
  <si>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</si>
  <si>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</si>
  <si>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</si>
  <si>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</si>
  <si>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</si>
  <si>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</si>
  <si>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</si>
  <si>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</si>
  <si>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</si>
  <si>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</si>
  <si>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</si>
  <si>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</si>
  <si>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</si>
  <si>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</si>
  <si>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</si>
  <si>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</si>
  <si>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</si>
  <si>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</si>
  <si>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</si>
  <si>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</si>
  <si>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</si>
  <si>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</si>
  <si>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</si>
  <si>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</si>
  <si>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</si>
  <si>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</si>
  <si>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</si>
  <si>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</si>
  <si>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</si>
  <si>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</si>
  <si>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</si>
  <si>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</si>
  <si>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</si>
  <si>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</si>
  <si>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</si>
  <si>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</si>
  <si>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</si>
  <si>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</si>
  <si>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</si>
  <si>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</si>
  <si>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</si>
  <si>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</si>
  <si>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</si>
  <si>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</si>
  <si>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</si>
  <si>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</si>
  <si>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</si>
  <si>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</si>
  <si>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</si>
  <si>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</si>
  <si>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</si>
  <si>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</si>
  <si>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</si>
  <si>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</si>
  <si>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</si>
  <si>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</si>
  <si>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</si>
  <si>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</si>
  <si>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</si>
  <si>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</si>
  <si>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</si>
  <si>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</si>
  <si>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</si>
  <si>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</si>
  <si>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</si>
  <si>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</si>
  <si>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</si>
  <si>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</si>
  <si>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</si>
  <si>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</si>
  <si>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</si>
  <si>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</si>
  <si>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</si>
  <si>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令和５年度については、打切決算により未払金が発生し、決算上の費用が減少したため収益的収支比率が増加した。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有収水量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⑦『施設利用率』…施設の対応可能能力に対する処理水量の割合で、施設の利用状況を判断する指標。類似団体平均を上回っている。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Ph sb="105" eb="107">
      <t>レイワ</t>
    </rPh>
    <rPh sb="108" eb="110">
      <t>ネンド</t>
    </rPh>
    <rPh sb="116" eb="118">
      <t>ウチキ</t>
    </rPh>
    <rPh sb="118" eb="120">
      <t>ケッサン</t>
    </rPh>
    <rPh sb="123" eb="126">
      <t>ミバライキン</t>
    </rPh>
    <rPh sb="127" eb="129">
      <t>ハッセイ</t>
    </rPh>
    <rPh sb="131" eb="134">
      <t>ケッサンジョウ</t>
    </rPh>
    <rPh sb="135" eb="137">
      <t>ヒヨウ</t>
    </rPh>
    <rPh sb="138" eb="140">
      <t>ゲンショウ</t>
    </rPh>
    <rPh sb="144" eb="147">
      <t>シュウエキテキ</t>
    </rPh>
    <rPh sb="147" eb="151">
      <t>シュウシヒリツ</t>
    </rPh>
    <rPh sb="152" eb="154">
      <t>ゾウカ</t>
    </rPh>
    <phoneticPr fontId="4"/>
  </si>
  <si>
    <t>　漁業集落排水処理施設の大半が市町村合併以前に建設・供用開始されたものであるため、経年劣化等による老朽化が進み、修繕・更新が必要なものが増加してきている。処理施設が多数かつ広範囲にわたるため、修繕・更新に係る投資が一時期に集中しないよう、平成28年度より計画的に処理施設の長寿命化を図るための事業を実施している。</t>
    <phoneticPr fontId="4"/>
  </si>
  <si>
    <t>　漁業集落排水事業については、今後、処理施設の老朽化等により維持管理・更新費用が増加する一方で、人口減少により使用料収入等が減少するという厳しい財政状況が予測される。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</si>
</sst>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CC-4A15-A273-A8DE04295F7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0.02</c:v>
                </c:pt>
                <c:pt idx="4" formatCode="#,##0.00;&quot;△&quot;#,##0.00">
                  <c:v>0</c:v>
                </c:pt>
              </c:numCache>
            </c:numRef>
          </c:val>
          <c:smooth val="0"/>
          <c:extLst>
            <c:ext xmlns:c16="http://schemas.microsoft.com/office/drawing/2014/chart" uri="{C3380CC4-5D6E-409C-BE32-E72D297353CC}">
              <c16:uniqueId val="{00000001-72CC-4A15-A273-A8DE04295F7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49.96</c:v>
                </c:pt>
                <c:pt idx="1">
                  <c:v>47.75</c:v>
                </c:pt>
                <c:pt idx="2">
                  <c:v>47.21</c:v>
                </c:pt>
                <c:pt idx="3">
                  <c:v>44.61</c:v>
                </c:pt>
                <c:pt idx="4">
                  <c:v>41.56</c:v>
                </c:pt>
              </c:numCache>
            </c:numRef>
          </c:val>
          <c:extLst>
            <c:ext xmlns:c16="http://schemas.microsoft.com/office/drawing/2014/chart" uri="{C3380CC4-5D6E-409C-BE32-E72D297353CC}">
              <c16:uniqueId val="{00000000-8089-4C88-A0A2-25A41A1A200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39.130000000000003</c:v>
                </c:pt>
                <c:pt idx="1">
                  <c:v>40.29</c:v>
                </c:pt>
                <c:pt idx="2">
                  <c:v>40.11</c:v>
                </c:pt>
                <c:pt idx="3">
                  <c:v>37.67</c:v>
                </c:pt>
                <c:pt idx="4">
                  <c:v>30.99</c:v>
                </c:pt>
              </c:numCache>
            </c:numRef>
          </c:val>
          <c:smooth val="0"/>
          <c:extLst>
            <c:ext xmlns:c16="http://schemas.microsoft.com/office/drawing/2014/chart" uri="{C3380CC4-5D6E-409C-BE32-E72D297353CC}">
              <c16:uniqueId val="{00000001-8089-4C88-A0A2-25A41A1A200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78.459999999999994</c:v>
                </c:pt>
                <c:pt idx="1">
                  <c:v>78.55</c:v>
                </c:pt>
                <c:pt idx="2">
                  <c:v>78.459999999999994</c:v>
                </c:pt>
                <c:pt idx="3">
                  <c:v>79.650000000000006</c:v>
                </c:pt>
                <c:pt idx="4">
                  <c:v>79.510000000000005</c:v>
                </c:pt>
              </c:numCache>
            </c:numRef>
          </c:val>
          <c:extLst>
            <c:ext xmlns:c16="http://schemas.microsoft.com/office/drawing/2014/chart" uri="{C3380CC4-5D6E-409C-BE32-E72D297353CC}">
              <c16:uniqueId val="{00000000-29FA-4302-B34B-5AD61BBB21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86.33</c:v>
                </c:pt>
                <c:pt idx="1">
                  <c:v>87.49</c:v>
                </c:pt>
                <c:pt idx="2">
                  <c:v>87.61</c:v>
                </c:pt>
                <c:pt idx="3">
                  <c:v>87.94</c:v>
                </c:pt>
                <c:pt idx="4">
                  <c:v>85.45</c:v>
                </c:pt>
              </c:numCache>
            </c:numRef>
          </c:val>
          <c:smooth val="0"/>
          <c:extLst>
            <c:ext xmlns:c16="http://schemas.microsoft.com/office/drawing/2014/chart" uri="{C3380CC4-5D6E-409C-BE32-E72D297353CC}">
              <c16:uniqueId val="{00000001-29FA-4302-B34B-5AD61BBB21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98.66</c:v>
                </c:pt>
                <c:pt idx="1">
                  <c:v>98.64</c:v>
                </c:pt>
                <c:pt idx="2">
                  <c:v>99.08</c:v>
                </c:pt>
                <c:pt idx="3">
                  <c:v>99.74</c:v>
                </c:pt>
                <c:pt idx="4">
                  <c:v>101.69</c:v>
                </c:pt>
              </c:numCache>
            </c:numRef>
          </c:val>
          <c:extLst>
            <c:ext xmlns:c16="http://schemas.microsoft.com/office/drawing/2014/chart" uri="{C3380CC4-5D6E-409C-BE32-E72D297353CC}">
              <c16:uniqueId val="{00000000-4764-449D-B71D-B21F81DF53A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64-449D-B71D-B21F81DF53A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A5-4BD6-B2F8-BC4C3AC18F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A5-4BD6-B2F8-BC4C3AC18F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3D-4C9F-8906-DE31DBC159F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3D-4C9F-8906-DE31DBC159F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61-42D8-AA50-76D1C9DE5BF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61-42D8-AA50-76D1C9DE5BF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BF-4ADD-A502-C01D7D72FC5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BF-4ADD-A502-C01D7D72FC5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85.37</c:v>
                </c:pt>
                <c:pt idx="1">
                  <c:v>82.63</c:v>
                </c:pt>
                <c:pt idx="2">
                  <c:v>48.37</c:v>
                </c:pt>
                <c:pt idx="3">
                  <c:v>13.96</c:v>
                </c:pt>
                <c:pt idx="4">
                  <c:v>12.89</c:v>
                </c:pt>
              </c:numCache>
            </c:numRef>
          </c:val>
          <c:extLst>
            <c:ext xmlns:c16="http://schemas.microsoft.com/office/drawing/2014/chart" uri="{C3380CC4-5D6E-409C-BE32-E72D297353CC}">
              <c16:uniqueId val="{00000000-C2A0-4FD8-92DF-4108AE7BED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641.42999999999995</c:v>
                </c:pt>
                <c:pt idx="1">
                  <c:v>807.81</c:v>
                </c:pt>
                <c:pt idx="2">
                  <c:v>733.23</c:v>
                </c:pt>
                <c:pt idx="3">
                  <c:v>607.88</c:v>
                </c:pt>
                <c:pt idx="4">
                  <c:v>892.29</c:v>
                </c:pt>
              </c:numCache>
            </c:numRef>
          </c:val>
          <c:smooth val="0"/>
          <c:extLst>
            <c:ext xmlns:c16="http://schemas.microsoft.com/office/drawing/2014/chart" uri="{C3380CC4-5D6E-409C-BE32-E72D297353CC}">
              <c16:uniqueId val="{00000001-C2A0-4FD8-92DF-4108AE7BED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35.17</c:v>
                </c:pt>
                <c:pt idx="1">
                  <c:v>35.74</c:v>
                </c:pt>
                <c:pt idx="2">
                  <c:v>38.159999999999997</c:v>
                </c:pt>
                <c:pt idx="3">
                  <c:v>33.729999999999997</c:v>
                </c:pt>
                <c:pt idx="4">
                  <c:v>34.51</c:v>
                </c:pt>
              </c:numCache>
            </c:numRef>
          </c:val>
          <c:extLst>
            <c:ext xmlns:c16="http://schemas.microsoft.com/office/drawing/2014/chart" uri="{C3380CC4-5D6E-409C-BE32-E72D297353CC}">
              <c16:uniqueId val="{00000000-C9F0-4461-B794-49F80EC21C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56.93</c:v>
                </c:pt>
                <c:pt idx="1">
                  <c:v>49.44</c:v>
                </c:pt>
                <c:pt idx="2">
                  <c:v>54.39</c:v>
                </c:pt>
                <c:pt idx="3">
                  <c:v>48.98</c:v>
                </c:pt>
                <c:pt idx="4">
                  <c:v>46.45</c:v>
                </c:pt>
              </c:numCache>
            </c:numRef>
          </c:val>
          <c:smooth val="0"/>
          <c:extLst>
            <c:ext xmlns:c16="http://schemas.microsoft.com/office/drawing/2014/chart" uri="{C3380CC4-5D6E-409C-BE32-E72D297353CC}">
              <c16:uniqueId val="{00000001-C9F0-4461-B794-49F80EC21C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435.36</c:v>
                </c:pt>
                <c:pt idx="1">
                  <c:v>435.03</c:v>
                </c:pt>
                <c:pt idx="2">
                  <c:v>407.93</c:v>
                </c:pt>
                <c:pt idx="3">
                  <c:v>461.46</c:v>
                </c:pt>
                <c:pt idx="4">
                  <c:v>417.48</c:v>
                </c:pt>
              </c:numCache>
            </c:numRef>
          </c:val>
          <c:extLst>
            <c:ext xmlns:c16="http://schemas.microsoft.com/office/drawing/2014/chart" uri="{C3380CC4-5D6E-409C-BE32-E72D297353CC}">
              <c16:uniqueId val="{00000000-782D-486E-8464-FCCA79CCDB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300.17</c:v>
                </c:pt>
                <c:pt idx="1">
                  <c:v>343.49</c:v>
                </c:pt>
                <c:pt idx="2">
                  <c:v>318.06</c:v>
                </c:pt>
                <c:pt idx="3">
                  <c:v>362.51</c:v>
                </c:pt>
                <c:pt idx="4">
                  <c:v>361.83</c:v>
                </c:pt>
              </c:numCache>
            </c:numRef>
          </c:val>
          <c:smooth val="0"/>
          <c:extLst>
            <c:ext xmlns:c16="http://schemas.microsoft.com/office/drawing/2014/chart" uri="{C3380CC4-5D6E-409C-BE32-E72D297353CC}">
              <c16:uniqueId val="{00000001-782D-486E-8464-FCCA79CCDB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大分県　佐伯市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漁業集落排水</v>
      </c>
      <c r="Q8" s="59"/>
      <c r="R8" s="59"/>
      <c r="S8" s="59"/>
      <c r="T8" s="59"/>
      <c r="U8" s="59"/>
      <c r="V8" s="59"/>
      <c r="W8" s="59" t="str">
        <f>データ!L6</f>
        <v>H1</v>
      </c>
      <c r="X8" s="59"/>
      <c r="Y8" s="59"/>
      <c r="Z8" s="59"/>
      <c r="AA8" s="59"/>
      <c r="AB8" s="59"/>
      <c r="AC8" s="59"/>
      <c r="AD8" s="60" t="str">
        <f>データ!$M$6</f>
        <v>非設置</v>
      </c>
      <c r="AE8" s="60"/>
      <c r="AF8" s="60"/>
      <c r="AG8" s="60"/>
      <c r="AH8" s="60"/>
      <c r="AI8" s="60"/>
      <c r="AJ8" s="60"/>
      <c r="AK8" s="3"/>
      <c r="AL8" s="48">
        <f>データ!S6</f>
        <v>65624</v>
      </c>
      <c r="AM8" s="48"/>
      <c r="AN8" s="48"/>
      <c r="AO8" s="48"/>
      <c r="AP8" s="48"/>
      <c r="AQ8" s="48"/>
      <c r="AR8" s="48"/>
      <c r="AS8" s="48"/>
      <c r="AT8" s="47">
        <f>データ!T6</f>
        <v>903.14</v>
      </c>
      <c r="AU8" s="47"/>
      <c r="AV8" s="47"/>
      <c r="AW8" s="47"/>
      <c r="AX8" s="47"/>
      <c r="AY8" s="47"/>
      <c r="AZ8" s="47"/>
      <c r="BA8" s="47"/>
      <c r="BB8" s="47">
        <f>データ!U6</f>
        <v>72.66</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3.73</v>
      </c>
      <c r="Q10" s="47"/>
      <c r="R10" s="47"/>
      <c r="S10" s="47"/>
      <c r="T10" s="47"/>
      <c r="U10" s="47"/>
      <c r="V10" s="47"/>
      <c r="W10" s="47">
        <f>データ!Q6</f>
        <v>89.74</v>
      </c>
      <c r="X10" s="47"/>
      <c r="Y10" s="47"/>
      <c r="Z10" s="47"/>
      <c r="AA10" s="47"/>
      <c r="AB10" s="47"/>
      <c r="AC10" s="47"/>
      <c r="AD10" s="48">
        <f>データ!R6</f>
        <v>2910</v>
      </c>
      <c r="AE10" s="48"/>
      <c r="AF10" s="48"/>
      <c r="AG10" s="48"/>
      <c r="AH10" s="48"/>
      <c r="AI10" s="48"/>
      <c r="AJ10" s="48"/>
      <c r="AK10" s="2"/>
      <c r="AL10" s="48">
        <f>データ!V6</f>
        <v>2430</v>
      </c>
      <c r="AM10" s="48"/>
      <c r="AN10" s="48"/>
      <c r="AO10" s="48"/>
      <c r="AP10" s="48"/>
      <c r="AQ10" s="48"/>
      <c r="AR10" s="48"/>
      <c r="AS10" s="48"/>
      <c r="AT10" s="47">
        <f>データ!W6</f>
        <v>1.72</v>
      </c>
      <c r="AU10" s="47"/>
      <c r="AV10" s="47"/>
      <c r="AW10" s="47"/>
      <c r="AX10" s="47"/>
      <c r="AY10" s="47"/>
      <c r="AZ10" s="47"/>
      <c r="BA10" s="47"/>
      <c r="BB10" s="47">
        <f>データ!X6</f>
        <v>1412.79</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117</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118</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43</v>
      </c>
      <c r="N86" s="12" t="s">
        <v>43</v>
      </c>
      <c r="O86" s="12" t="str">
        <f>データ!EO6</f>
        <v>【0.00】</v>
      </c>
    </row>
  </sheetData>
  <sheetProtection algorithmName="SHA-512" hashValue="RT3VUfDiRVQKLT8Eho/yEmA9vQimISIhjO/H2b7KdkIuQM76G39Ulu2RTMtV0YiAS/b2PRKkw4nrCnoCQXjFcw==" saltValue="vJhto9G5LX93WZqa04f5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66" t="s">
        <v>53</v>
      </c>
      <c r="I3" s="67"/>
      <c r="J3" s="67"/>
      <c r="K3" s="67"/>
      <c r="L3" s="67"/>
      <c r="M3" s="67"/>
      <c r="N3" s="67"/>
      <c r="O3" s="67"/>
      <c r="P3" s="67"/>
      <c r="Q3" s="67"/>
      <c r="R3" s="67"/>
      <c r="S3" s="67"/>
      <c r="T3" s="67"/>
      <c r="U3" s="67"/>
      <c r="V3" s="67"/>
      <c r="W3" s="67"/>
      <c r="X3" s="68"/>
      <c r="Y3" s="72" t="s">
        <v>54</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55</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5" x14ac:dyDescent="0.15">
      <c r="A4" s="14" t="s">
        <v>56</v>
      </c>
      <c r="B4" s="16"/>
      <c r="C4" s="16"/>
      <c r="D4" s="16"/>
      <c r="E4" s="16"/>
      <c r="F4" s="16"/>
      <c r="G4" s="16"/>
      <c r="H4" s="69"/>
      <c r="I4" s="70"/>
      <c r="J4" s="70"/>
      <c r="K4" s="70"/>
      <c r="L4" s="70"/>
      <c r="M4" s="70"/>
      <c r="N4" s="70"/>
      <c r="O4" s="70"/>
      <c r="P4" s="70"/>
      <c r="Q4" s="70"/>
      <c r="R4" s="70"/>
      <c r="S4" s="70"/>
      <c r="T4" s="70"/>
      <c r="U4" s="70"/>
      <c r="V4" s="70"/>
      <c r="W4" s="70"/>
      <c r="X4" s="71"/>
      <c r="Y4" s="65" t="s">
        <v>57</v>
      </c>
      <c r="Z4" s="65"/>
      <c r="AA4" s="65"/>
      <c r="AB4" s="65"/>
      <c r="AC4" s="65"/>
      <c r="AD4" s="65"/>
      <c r="AE4" s="65"/>
      <c r="AF4" s="65"/>
      <c r="AG4" s="65"/>
      <c r="AH4" s="65"/>
      <c r="AI4" s="65"/>
      <c r="AJ4" s="65" t="s">
        <v>58</v>
      </c>
      <c r="AK4" s="65"/>
      <c r="AL4" s="65"/>
      <c r="AM4" s="65"/>
      <c r="AN4" s="65"/>
      <c r="AO4" s="65"/>
      <c r="AP4" s="65"/>
      <c r="AQ4" s="65"/>
      <c r="AR4" s="65"/>
      <c r="AS4" s="65"/>
      <c r="AT4" s="65"/>
      <c r="AU4" s="65" t="s">
        <v>59</v>
      </c>
      <c r="AV4" s="65"/>
      <c r="AW4" s="65"/>
      <c r="AX4" s="65"/>
      <c r="AY4" s="65"/>
      <c r="AZ4" s="65"/>
      <c r="BA4" s="65"/>
      <c r="BB4" s="65"/>
      <c r="BC4" s="65"/>
      <c r="BD4" s="65"/>
      <c r="BE4" s="65"/>
      <c r="BF4" s="65" t="s">
        <v>60</v>
      </c>
      <c r="BG4" s="65"/>
      <c r="BH4" s="65"/>
      <c r="BI4" s="65"/>
      <c r="BJ4" s="65"/>
      <c r="BK4" s="65"/>
      <c r="BL4" s="65"/>
      <c r="BM4" s="65"/>
      <c r="BN4" s="65"/>
      <c r="BO4" s="65"/>
      <c r="BP4" s="65"/>
      <c r="BQ4" s="65" t="s">
        <v>61</v>
      </c>
      <c r="BR4" s="65"/>
      <c r="BS4" s="65"/>
      <c r="BT4" s="65"/>
      <c r="BU4" s="65"/>
      <c r="BV4" s="65"/>
      <c r="BW4" s="65"/>
      <c r="BX4" s="65"/>
      <c r="BY4" s="65"/>
      <c r="BZ4" s="65"/>
      <c r="CA4" s="65"/>
      <c r="CB4" s="65" t="s">
        <v>62</v>
      </c>
      <c r="CC4" s="65"/>
      <c r="CD4" s="65"/>
      <c r="CE4" s="65"/>
      <c r="CF4" s="65"/>
      <c r="CG4" s="65"/>
      <c r="CH4" s="65"/>
      <c r="CI4" s="65"/>
      <c r="CJ4" s="65"/>
      <c r="CK4" s="65"/>
      <c r="CL4" s="65"/>
      <c r="CM4" s="65" t="s">
        <v>63</v>
      </c>
      <c r="CN4" s="65"/>
      <c r="CO4" s="65"/>
      <c r="CP4" s="65"/>
      <c r="CQ4" s="65"/>
      <c r="CR4" s="65"/>
      <c r="CS4" s="65"/>
      <c r="CT4" s="65"/>
      <c r="CU4" s="65"/>
      <c r="CV4" s="65"/>
      <c r="CW4" s="65"/>
      <c r="CX4" s="65" t="s">
        <v>64</v>
      </c>
      <c r="CY4" s="65"/>
      <c r="CZ4" s="65"/>
      <c r="DA4" s="65"/>
      <c r="DB4" s="65"/>
      <c r="DC4" s="65"/>
      <c r="DD4" s="65"/>
      <c r="DE4" s="65"/>
      <c r="DF4" s="65"/>
      <c r="DG4" s="65"/>
      <c r="DH4" s="65"/>
      <c r="DI4" s="65" t="s">
        <v>65</v>
      </c>
      <c r="DJ4" s="65"/>
      <c r="DK4" s="65"/>
      <c r="DL4" s="65"/>
      <c r="DM4" s="65"/>
      <c r="DN4" s="65"/>
      <c r="DO4" s="65"/>
      <c r="DP4" s="65"/>
      <c r="DQ4" s="65"/>
      <c r="DR4" s="65"/>
      <c r="DS4" s="65"/>
      <c r="DT4" s="65" t="s">
        <v>66</v>
      </c>
      <c r="DU4" s="65"/>
      <c r="DV4" s="65"/>
      <c r="DW4" s="65"/>
      <c r="DX4" s="65"/>
      <c r="DY4" s="65"/>
      <c r="DZ4" s="65"/>
      <c r="EA4" s="65"/>
      <c r="EB4" s="65"/>
      <c r="EC4" s="65"/>
      <c r="ED4" s="65"/>
      <c r="EE4" s="65" t="s">
        <v>67</v>
      </c>
      <c r="EF4" s="65"/>
      <c r="EG4" s="65"/>
      <c r="EH4" s="65"/>
      <c r="EI4" s="65"/>
      <c r="EJ4" s="65"/>
      <c r="EK4" s="65"/>
      <c r="EL4" s="65"/>
      <c r="EM4" s="65"/>
      <c r="EN4" s="65"/>
      <c r="EO4" s="65"/>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442054</v>
      </c>
      <c r="D6" s="19">
        <f t="shared" si="3"/>
        <v>47</v>
      </c>
      <c r="E6" s="19">
        <f t="shared" si="3"/>
        <v>17</v>
      </c>
      <c r="F6" s="19">
        <f t="shared" si="3"/>
        <v>6</v>
      </c>
      <c r="G6" s="19">
        <f t="shared" si="3"/>
        <v>0</v>
      </c>
      <c r="H6" s="19" t="str">
        <f t="shared" si="3"/>
        <v>大分県　佐伯市</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3.73</v>
      </c>
      <c r="Q6" s="20">
        <f t="shared" si="3"/>
        <v>89.74</v>
      </c>
      <c r="R6" s="20">
        <f t="shared" si="3"/>
        <v>2910</v>
      </c>
      <c r="S6" s="20">
        <f t="shared" si="3"/>
        <v>65624</v>
      </c>
      <c r="T6" s="20">
        <f t="shared" si="3"/>
        <v>903.14</v>
      </c>
      <c r="U6" s="20">
        <f t="shared" si="3"/>
        <v>72.66</v>
      </c>
      <c r="V6" s="20">
        <f t="shared" si="3"/>
        <v>2430</v>
      </c>
      <c r="W6" s="20">
        <f t="shared" si="3"/>
        <v>1.72</v>
      </c>
      <c r="X6" s="20">
        <f t="shared" si="3"/>
        <v>1412.79</v>
      </c>
      <c r="Y6" s="21">
        <f>IF(Y7="",NA(),Y7)</f>
        <v>98.66</v>
      </c>
      <c r="Z6" s="21">
        <f t="shared" ref="Z6:AH6" si="4">IF(Z7="",NA(),Z7)</f>
        <v>98.64</v>
      </c>
      <c r="AA6" s="21">
        <f t="shared" si="4"/>
        <v>99.08</v>
      </c>
      <c r="AB6" s="21">
        <f t="shared" si="4"/>
        <v>99.74</v>
      </c>
      <c r="AC6" s="21">
        <f t="shared" si="4"/>
        <v>101.69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85.37</v>
      </c>
      <c r="BG6" s="21">
        <f t="shared" ref="BG6:BO6" si="7">IF(BG7="",NA(),BG7)</f>
        <v>82.63</v>
      </c>
      <c r="BH6" s="21">
        <f t="shared" si="7"/>
        <v>48.37</v>
      </c>
      <c r="BI6" s="21">
        <f t="shared" si="7"/>
        <v>13.96</v>
      </c>
      <c r="BJ6" s="21">
        <f t="shared" si="7"/>
        <v>12.89</v>
      </c>
      <c r="BK6" s="21">
        <f t="shared" si="7"/>
        <v>641.42999999999995</v>
      </c>
      <c r="BL6" s="21">
        <f t="shared" si="7"/>
        <v>807.81</v>
      </c>
      <c r="BM6" s="21">
        <f t="shared" si="7"/>
        <v>733.23</v>
      </c>
      <c r="BN6" s="21">
        <f t="shared" si="7"/>
        <v>607.88</v>
      </c>
      <c r="BO6" s="21">
        <f t="shared" si="7"/>
        <v>892.29</v>
      </c>
      <c r="BP6" s="20" t="str">
        <f>IF(BP7="","",IF(BP7="-","【-】","【"&amp;SUBSTITUTE(TEXT(BP7,"#,##0.00"),"-","△")&amp;"】"))</f>
        <v>【1,069.89】</v>
      </c>
      <c r="BQ6" s="21">
        <f>IF(BQ7="",NA(),BQ7)</f>
        <v>35.17</v>
      </c>
      <c r="BR6" s="21">
        <f t="shared" ref="BR6:BZ6" si="8">IF(BR7="",NA(),BR7)</f>
        <v>35.74</v>
      </c>
      <c r="BS6" s="21">
        <f t="shared" si="8"/>
        <v>38.159999999999997</v>
      </c>
      <c r="BT6" s="21">
        <f t="shared" si="8"/>
        <v>33.729999999999997</v>
      </c>
      <c r="BU6" s="21">
        <f t="shared" si="8"/>
        <v>34.51</v>
      </c>
      <c r="BV6" s="21">
        <f t="shared" si="8"/>
        <v>56.93</v>
      </c>
      <c r="BW6" s="21">
        <f t="shared" si="8"/>
        <v>49.44</v>
      </c>
      <c r="BX6" s="21">
        <f t="shared" si="8"/>
        <v>54.39</v>
      </c>
      <c r="BY6" s="21">
        <f t="shared" si="8"/>
        <v>48.98</v>
      </c>
      <c r="BZ6" s="21">
        <f t="shared" si="8"/>
        <v>46.45</v>
      </c>
      <c r="CA6" s="20" t="str">
        <f>IF(CA7="","",IF(CA7="-","【-】","【"&amp;SUBSTITUTE(TEXT(CA7,"#,##0.00"),"-","△")&amp;"】"))</f>
        <v>【39.89】</v>
      </c>
      <c r="CB6" s="21">
        <f>IF(CB7="",NA(),CB7)</f>
        <v>435.36</v>
      </c>
      <c r="CC6" s="21">
        <f t="shared" ref="CC6:CK6" si="9">IF(CC7="",NA(),CC7)</f>
        <v>435.03</v>
      </c>
      <c r="CD6" s="21">
        <f t="shared" si="9"/>
        <v>407.93</v>
      </c>
      <c r="CE6" s="21">
        <f t="shared" si="9"/>
        <v>461.46</v>
      </c>
      <c r="CF6" s="21">
        <f t="shared" si="9"/>
        <v>417.48</v>
      </c>
      <c r="CG6" s="21">
        <f t="shared" si="9"/>
        <v>300.17</v>
      </c>
      <c r="CH6" s="21">
        <f t="shared" si="9"/>
        <v>343.49</v>
      </c>
      <c r="CI6" s="21">
        <f t="shared" si="9"/>
        <v>318.06</v>
      </c>
      <c r="CJ6" s="21">
        <f t="shared" si="9"/>
        <v>362.51</v>
      </c>
      <c r="CK6" s="21">
        <f t="shared" si="9"/>
        <v>361.83</v>
      </c>
      <c r="CL6" s="20" t="str">
        <f>IF(CL7="","",IF(CL7="-","【-】","【"&amp;SUBSTITUTE(TEXT(CL7,"#,##0.00"),"-","△")&amp;"】"))</f>
        <v>【426.52】</v>
      </c>
      <c r="CM6" s="21">
        <f>IF(CM7="",NA(),CM7)</f>
        <v>49.96</v>
      </c>
      <c r="CN6" s="21">
        <f t="shared" ref="CN6:CV6" si="10">IF(CN7="",NA(),CN7)</f>
        <v>47.75</v>
      </c>
      <c r="CO6" s="21">
        <f t="shared" si="10"/>
        <v>47.21</v>
      </c>
      <c r="CP6" s="21">
        <f t="shared" si="10"/>
        <v>44.61</v>
      </c>
      <c r="CQ6" s="21">
        <f t="shared" si="10"/>
        <v>41.56</v>
      </c>
      <c r="CR6" s="21">
        <f t="shared" si="10"/>
        <v>39.130000000000003</v>
      </c>
      <c r="CS6" s="21">
        <f t="shared" si="10"/>
        <v>40.29</v>
      </c>
      <c r="CT6" s="21">
        <f t="shared" si="10"/>
        <v>40.11</v>
      </c>
      <c r="CU6" s="21">
        <f t="shared" si="10"/>
        <v>37.67</v>
      </c>
      <c r="CV6" s="21">
        <f t="shared" si="10"/>
        <v>30.99</v>
      </c>
      <c r="CW6" s="20" t="str">
        <f>IF(CW7="","",IF(CW7="-","【-】","【"&amp;SUBSTITUTE(TEXT(CW7,"#,##0.00"),"-","△")&amp;"】"))</f>
        <v>【28.16】</v>
      </c>
      <c r="CX6" s="21">
        <f>IF(CX7="",NA(),CX7)</f>
        <v>78.459999999999994</v>
      </c>
      <c r="CY6" s="21">
        <f t="shared" ref="CY6:DG6" si="11">IF(CY7="",NA(),CY7)</f>
        <v>78.55</v>
      </c>
      <c r="CZ6" s="21">
        <f t="shared" si="11"/>
        <v>78.459999999999994</v>
      </c>
      <c r="DA6" s="21">
        <f t="shared" si="11"/>
        <v>79.650000000000006</v>
      </c>
      <c r="DB6" s="21">
        <f t="shared" si="11"/>
        <v>79.510000000000005</v>
      </c>
      <c r="DC6" s="21">
        <f t="shared" si="11"/>
        <v>86.33</v>
      </c>
      <c r="DD6" s="21">
        <f t="shared" si="11"/>
        <v>87.49</v>
      </c>
      <c r="DE6" s="21">
        <f t="shared" si="11"/>
        <v>87.61</v>
      </c>
      <c r="DF6" s="21">
        <f t="shared" si="11"/>
        <v>87.94</v>
      </c>
      <c r="DG6" s="21">
        <f t="shared" si="11"/>
        <v>85.45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0.01</v>
      </c>
      <c r="EL6" s="20">
        <f t="shared" si="14"/>
        <v>0</v>
      </c>
      <c r="EM6" s="21">
        <f t="shared" si="14"/>
        <v>0.02</v>
      </c>
      <c r="EN6" s="20">
        <f t="shared" si="14"/>
        <v>0</v>
      </c>
      <c r="EO6" s="20" t="str">
        <f>IF(EO7="","",IF(EO7="-","【-】","【"&amp;SUBSTITUTE(TEXT(EO7,"#,##0.00"),"-","△")&amp;"】"))</f>
        <v>【0.00】</v>
      </c>
    </row>
    <row r="7" spans="1:145" s="22" customFormat="1" x14ac:dyDescent="0.15">
      <c r="A7" s="14"/>
      <c r="B7" s="23">
        <v>2023</v>
      </c>
      <c r="C7" s="23">
        <v>442054</v>
      </c>
      <c r="D7" s="23">
        <v>47</v>
      </c>
      <c r="E7" s="23">
        <v>17</v>
      </c>
      <c r="F7" s="23">
        <v>6</v>
      </c>
      <c r="G7" s="23">
        <v>0</v>
      </c>
      <c r="H7" s="23" t="s">
        <v>97</v>
      </c>
      <c r="I7" s="23" t="s">
        <v>98</v>
      </c>
      <c r="J7" s="23" t="s">
        <v>99</v>
      </c>
      <c r="K7" s="23" t="s">
        <v>100</v>
      </c>
      <c r="L7" s="23" t="s">
        <v>101</v>
      </c>
      <c r="M7" s="23" t="s">
        <v>102</v>
      </c>
      <c r="N7" s="24" t="s">
        <v>103</v>
      </c>
      <c r="O7" s="24" t="s">
        <v>104</v>
      </c>
      <c r="P7" s="24">
        <v>3.73</v>
      </c>
      <c r="Q7" s="24">
        <v>89.74</v>
      </c>
      <c r="R7" s="24">
        <v>2910</v>
      </c>
      <c r="S7" s="24">
        <v>65624</v>
      </c>
      <c r="T7" s="24">
        <v>903.14</v>
      </c>
      <c r="U7" s="24">
        <v>72.66</v>
      </c>
      <c r="V7" s="24">
        <v>2430</v>
      </c>
      <c r="W7" s="24">
        <v>1.72</v>
      </c>
      <c r="X7" s="24">
        <v>1412.79</v>
      </c>
      <c r="Y7" s="24">
        <v>98.66</v>
      </c>
      <c r="Z7" s="24">
        <v>98.64</v>
      </c>
      <c r="AA7" s="24">
        <v>99.08</v>
      </c>
      <c r="AB7" s="24">
        <v>99.74</v>
      </c>
      <c r="AC7" s="24">
        <v>101.69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85.37</v>
      </c>
      <c r="BG7" s="24">
        <v>82.63</v>
      </c>
      <c r="BH7" s="24">
        <v>48.37</v>
      </c>
      <c r="BI7" s="24">
        <v>13.96</v>
      </c>
      <c r="BJ7" s="24">
        <v>12.89</v>
      </c>
      <c r="BK7" s="24">
        <v>641.42999999999995</v>
      </c>
      <c r="BL7" s="24">
        <v>807.81</v>
      </c>
      <c r="BM7" s="24">
        <v>733.23</v>
      </c>
      <c r="BN7" s="24">
        <v>607.88</v>
      </c>
      <c r="BO7" s="24">
        <v>892.29</v>
      </c>
      <c r="BP7" s="24">
        <v>1069.8900000000001</v>
      </c>
      <c r="BQ7" s="24">
        <v>35.17</v>
      </c>
      <c r="BR7" s="24">
        <v>35.74</v>
      </c>
      <c r="BS7" s="24">
        <v>38.159999999999997</v>
      </c>
      <c r="BT7" s="24">
        <v>33.729999999999997</v>
      </c>
      <c r="BU7" s="24">
        <v>34.51</v>
      </c>
      <c r="BV7" s="24">
        <v>56.93</v>
      </c>
      <c r="BW7" s="24">
        <v>49.44</v>
      </c>
      <c r="BX7" s="24">
        <v>54.39</v>
      </c>
      <c r="BY7" s="24">
        <v>48.98</v>
      </c>
      <c r="BZ7" s="24">
        <v>46.45</v>
      </c>
      <c r="CA7" s="24">
        <v>39.89</v>
      </c>
      <c r="CB7" s="24">
        <v>435.36</v>
      </c>
      <c r="CC7" s="24">
        <v>435.03</v>
      </c>
      <c r="CD7" s="24">
        <v>407.93</v>
      </c>
      <c r="CE7" s="24">
        <v>461.46</v>
      </c>
      <c r="CF7" s="24">
        <v>417.48</v>
      </c>
      <c r="CG7" s="24">
        <v>300.17</v>
      </c>
      <c r="CH7" s="24">
        <v>343.49</v>
      </c>
      <c r="CI7" s="24">
        <v>318.06</v>
      </c>
      <c r="CJ7" s="24">
        <v>362.51</v>
      </c>
      <c r="CK7" s="24">
        <v>361.83</v>
      </c>
      <c r="CL7" s="24">
        <v>426.52</v>
      </c>
      <c r="CM7" s="24">
        <v>49.96</v>
      </c>
      <c r="CN7" s="24">
        <v>47.75</v>
      </c>
      <c r="CO7" s="24">
        <v>47.21</v>
      </c>
      <c r="CP7" s="24">
        <v>44.61</v>
      </c>
      <c r="CQ7" s="24">
        <v>41.56</v>
      </c>
      <c r="CR7" s="24">
        <v>39.130000000000003</v>
      </c>
      <c r="CS7" s="24">
        <v>40.29</v>
      </c>
      <c r="CT7" s="24">
        <v>40.11</v>
      </c>
      <c r="CU7" s="24">
        <v>37.67</v>
      </c>
      <c r="CV7" s="24">
        <v>30.99</v>
      </c>
      <c r="CW7" s="24">
        <v>28.16</v>
      </c>
      <c r="CX7" s="24">
        <v>78.459999999999994</v>
      </c>
      <c r="CY7" s="24">
        <v>78.55</v>
      </c>
      <c r="CZ7" s="24">
        <v>78.459999999999994</v>
      </c>
      <c r="DA7" s="24">
        <v>79.650000000000006</v>
      </c>
      <c r="DB7" s="24">
        <v>79.510000000000005</v>
      </c>
      <c r="DC7" s="24">
        <v>86.33</v>
      </c>
      <c r="DD7" s="24">
        <v>87.49</v>
      </c>
      <c r="DE7" s="24">
        <v>87.61</v>
      </c>
      <c r="DF7" s="24">
        <v>87.94</v>
      </c>
      <c r="DG7" s="24">
        <v>85.45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0.01</v>
      </c>
      <c r="EL7" s="24">
        <v>0</v>
      </c>
      <c r="EM7" s="24">
        <v>0.02</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dcterms:created xsi:type="dcterms:W3CDTF">2025-01-24T07:38:35Z</dcterms:created>
  <dcterms:modified xsi:type="dcterms:W3CDTF">2025-01-24T07:38:35Z</dcterms:modified>
  <cp:category/>
</cp:coreProperties>
</file>