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66925"/>
  <mc:AlternateContent xmlns:mc="http://schemas.openxmlformats.org/markup-compatibility/2006">
    <mc:Choice Requires="x15">
      <x15ac:absPath xmlns:x15ac="http://schemas.microsoft.com/office/spreadsheetml/2010/11/ac" url="C:\Users\00809602\Desktop\R6総合事業－指定関係\案内\各種様式HP用\"/>
    </mc:Choice>
  </mc:AlternateContent>
  <xr:revisionPtr revIDLastSave="0" documentId="13_ncr:1_{F07F6157-F896-4363-A82C-54C74CE5B977}" xr6:coauthVersionLast="36" xr6:coauthVersionMax="36" xr10:uidLastSave="{00000000-0000-0000-0000-000000000000}"/>
  <bookViews>
    <workbookView xWindow="30312" yWindow="192" windowWidth="25512" windowHeight="16848"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Q20" i="11"/>
  <c r="K20" i="11"/>
  <c r="S19" i="11"/>
  <c r="Q19" i="11"/>
  <c r="K19" i="11"/>
  <c r="S18" i="11"/>
  <c r="U18" i="11" s="1"/>
  <c r="Q18" i="11"/>
  <c r="K18" i="11"/>
  <c r="S17" i="11"/>
  <c r="Q17" i="11"/>
  <c r="K17" i="11"/>
  <c r="S16" i="11"/>
  <c r="Q16" i="11"/>
  <c r="K16" i="11"/>
  <c r="S15" i="11"/>
  <c r="Q15" i="11"/>
  <c r="K15" i="11"/>
  <c r="S14" i="11"/>
  <c r="U14" i="11" s="1"/>
  <c r="Q14" i="11"/>
  <c r="K14" i="11"/>
  <c r="S13" i="11"/>
  <c r="Q13" i="11"/>
  <c r="K13" i="11"/>
  <c r="S12" i="11"/>
  <c r="Q12" i="11"/>
  <c r="K12" i="11"/>
  <c r="S11" i="11"/>
  <c r="Q11" i="11"/>
  <c r="K11" i="11"/>
  <c r="S10" i="11"/>
  <c r="U10" i="11" s="1"/>
  <c r="Q10" i="11"/>
  <c r="K10" i="11"/>
  <c r="S9" i="11"/>
  <c r="Q9" i="11"/>
  <c r="K9" i="11"/>
  <c r="S8" i="11"/>
  <c r="Q8" i="11"/>
  <c r="K8" i="11"/>
  <c r="S7" i="11"/>
  <c r="Q7" i="11"/>
  <c r="K7" i="11"/>
  <c r="S6" i="11"/>
  <c r="U6" i="11" s="1"/>
  <c r="Q6" i="11"/>
  <c r="K6" i="11"/>
  <c r="U9" i="11" l="1"/>
  <c r="U13" i="11"/>
  <c r="U17" i="11"/>
  <c r="U21" i="11"/>
  <c r="U25" i="11"/>
  <c r="U7" i="11"/>
  <c r="U11" i="11"/>
  <c r="U15" i="11"/>
  <c r="U19" i="11"/>
  <c r="U23" i="11"/>
  <c r="U8" i="11"/>
  <c r="U12" i="11"/>
  <c r="U16" i="11"/>
  <c r="U20" i="11"/>
  <c r="U24"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<sst xmlns="http://schemas.openxmlformats.org/spreadsheetml/2006/main" count="1438" uniqueCount="215">
  <si>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</si>
  <si>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</si>
  <si>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</si>
  <si>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</si>
  <si>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</si>
  <si>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</si>
  <si>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</si>
  <si>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</si>
  <si>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</si>
  <si>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</si>
  <si>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</si>
  <si>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</si>
  <si>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</si>
  <si>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</si>
  <si>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</si>
  <si>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</si>
  <si>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</si>
  <si>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</si>
  <si>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</si>
  <si>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</si>
  <si>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</si>
  <si>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</si>
  <si>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</si>
  <si>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</si>
  <si>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</si>
  <si>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</si>
  <si>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</si>
  <si>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</si>
  <si>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</si>
  <si>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</si>
  <si>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</si>
  <si>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</si>
  <si>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</si>
  <si>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</si>
  <si>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</si>
  <si>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</si>
  <si>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</si>
  <si>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</si>
  <si>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</si>
  <si>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</si>
  <si>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</si>
  <si>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</si>
  <si>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</si>
  <si>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</si>
  <si>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</si>
  <si>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</si>
  <si>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</si>
  <si>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</si>
  <si>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</si>
  <si>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</si>
  <si>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</si>
  <si>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</si>
  <si>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</si>
  <si>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</si>
  <si>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</si>
  <si>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</si>
  <si>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</si>
  <si>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</si>
  <si>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</si>
  <si>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</si>
  <si>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</si>
  <si>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</si>
  <si>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</si>
  <si>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</si>
  <si>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</si>
  <si>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</si>
  <si>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</si>
  <si>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</si>
  <si>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</si>
  <si>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</si>
  <si>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</si>
  <si>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</si>
  <si>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</si>
  <si>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</si>
  <si>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</si>
  <si>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</si>
  <si>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</si>
  <si>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</si>
  <si>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</si>
  <si>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</si>
  <si>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</si>
  <si>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</si>
  <si>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</si>
  <si>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</si>
  <si>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</si>
  <si>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</si>
  <si>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</si>
  <si>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</si>
  <si>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</si>
  <si>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</si>
  <si>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</si>
  <si>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</si>
  <si>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</si>
  <si>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</si>
  <si>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</si>
  <si>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</si>
  <si>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</si>
  <si>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</si>
  <si>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</si>
  <si>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</si>
  <si>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</si>
  <si>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</si>
  <si>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</si>
  <si>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</si>
  <si>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</si>
  <si>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</si>
  <si>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</si>
  <si>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</si>
  <si>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</si>
  <si>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</si>
  <si>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</si>
  <si>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</si>
  <si>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</si>
  <si>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</si>
  <si>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</si>
  <si>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</si>
  <si>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</si>
  <si>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</si>
  <si>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</si>
  <si>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</si>
  <si>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</si>
  <si>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</si>
  <si>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</si>
  <si>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</si>
  <si>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</si>
  <si>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</si>
  <si>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</si>
  <si>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</si>
  <si>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</si>
  <si>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</si>
  <si>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</si>
  <si>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</si>
  <si>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</si>
  <si>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</si>
  <si>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</si>
  <si>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</si>
  <si>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</si>
  <si>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</si>
  <si>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</si>
  <si>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</si>
  <si>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</si>
  <si>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</si>
  <si>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</si>
  <si>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</si>
  <si>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</si>
  <si>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</si>
  <si>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</si>
  <si>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</si>
  <si>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</si>
  <si>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</si>
  <si>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</si>
  <si>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</si>
  <si>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</si>
  <si>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</si>
  <si>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</si>
  <si>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</si>
  <si>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</si>
  <si>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</si>
  <si>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</si>
  <si>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</si>
  <si>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</si>
  <si>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</si>
  <si>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</si>
  <si>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</si>
  <si>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</si>
  <si>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</si>
  <si>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</si>
  <si>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</si>
  <si>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</si>
  <si>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</si>
  <si>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</si>
  <si>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</si>
  <si>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</si>
  <si>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</si>
  <si>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</si>
  <si>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</si>
  <si>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</si>
  <si>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</si>
  <si>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</si>
  <si>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</si>
  <si>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</si>
  <si>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</si>
  <si>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</si>
  <si>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</si>
  <si>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</si>
  <si>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</si>
  <si>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</si>
  <si>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</si>
  <si>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</si>
  <si>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</si>
  <si>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</si>
  <si>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</si>
  <si>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</si>
  <si>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</si>
  <si>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</si>
  <si>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</si>
  <si>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</si>
  <si>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</si>
  <si>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</si>
  <si>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</si>
  <si>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</si>
  <si>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</si>
  <si>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</si>
  <si>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</si>
  <si>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</si>
  <si>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</si>
  <si>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</si>
  <si>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</si>
  <si>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</si>
  <si>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</si>
  <si>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</si>
  <si>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</si>
  <si>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</si>
  <si>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</si>
  <si>
    <t>従業者の勤務の体制及び勤務形態一覧表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</si>
</sst>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80"/>
  <sheetViews>
    <sheetView showGridLines="0" tabSelected="1" view="pageBreakPreview" zoomScale="70" zoomScaleNormal="70" zoomScaleSheetLayoutView="70" workbookViewId="0">
      <selection activeCell="AG8" sqref="AG8"/>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212</v>
      </c>
      <c r="D1" s="11"/>
      <c r="E1" s="11"/>
      <c r="F1" s="11"/>
      <c r="G1" s="11"/>
      <c r="H1" s="5" t="s">
        <v>214</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31</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99"/>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5">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5">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5">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5">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5">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5">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5">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5">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5">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5">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5">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5">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5">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5">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5">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5">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5">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5">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5">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9685039370078741" right="0.19685039370078741" top="0.59055118110236227" bottom="0.19685039370078741" header="0.31496062992125984" footer="0.31496062992125984"/>
  <pageSetup paperSize="9" scale="38"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election activeCell="Z3" sqref="Z3"/>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212</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5</v>
      </c>
      <c r="AA2" s="331"/>
      <c r="AB2" s="101" t="s">
        <v>65</v>
      </c>
      <c r="AC2" s="332">
        <f>IF(Z2=0,"",YEAR(DATE(2018+Z2,1,1)))</f>
        <v>2023</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118"/>
      <c r="G20" s="382"/>
      <c r="H20" s="385"/>
      <c r="I20" s="376"/>
      <c r="J20" s="376"/>
      <c r="K20" s="377"/>
      <c r="L20" s="385"/>
      <c r="M20" s="376"/>
      <c r="N20" s="376"/>
      <c r="O20" s="388"/>
      <c r="P20" s="393"/>
      <c r="Q20" s="394"/>
      <c r="R20" s="395"/>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5">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5">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5">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5">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5">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5">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5">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5">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5">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5">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5">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5">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5">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5">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5">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5">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5">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5">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5">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5">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5">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5">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5">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5">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5">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5">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5">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5">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5">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5">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5">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5">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5">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5">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5">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5">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5">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5">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5">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5">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5">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5">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5">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5">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5">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5">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5">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5">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5">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5">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5">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5">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5">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5">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5">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5">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5">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5">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5">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5">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5">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5">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5">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5">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5">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5">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5">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5">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5">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5">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5">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5">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5">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5">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5">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5">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5">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5">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5">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5">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5">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5">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5">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5">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5">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5">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5">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5">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5">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5">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5">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5">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5">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5">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5">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5">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5">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5">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5">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5">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5">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5">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5">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5">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5">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5">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5">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5">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5">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5">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5">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5">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5">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5">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5">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5">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5">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5">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5">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5">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5">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5">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5">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5">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5">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5">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5">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5">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5">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5">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5">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5">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5">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5">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5">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5">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5">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5">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5">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5">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5">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5">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5">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5">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5">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5">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5">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5">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5">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5">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5">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5">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5">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5">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5">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5">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5">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5">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5">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5">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5">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5">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5">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5">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5">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5">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5">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5">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5">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5">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5">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5">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5">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5">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5">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5">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5">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5">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5">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5">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5">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5">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5">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5">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5">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5">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5">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5">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5">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5">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5">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5">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5">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5">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5">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5">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5">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5">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5">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5">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5">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5">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5">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5">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5">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5">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5">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5">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5">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5">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5">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5">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5">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5">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5">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5">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5">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5">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5">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5">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5">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5">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5">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5">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5">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5">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5">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5">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5">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5">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5">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5">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5">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5">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5">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5">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5">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5">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5">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5">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5">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5">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5">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5">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5">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5">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5">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5">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5">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5">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5">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5">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5">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5">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5">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5">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5">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5">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5">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5">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5">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5">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5">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5">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5">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5">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5">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5">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5">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5">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5">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5">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5">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5">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5">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5">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5">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5">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5">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5">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0" t="s">
        <v>139</v>
      </c>
      <c r="G4" s="530"/>
      <c r="H4" s="530"/>
      <c r="I4" s="530"/>
      <c r="J4" s="530"/>
      <c r="K4" s="530"/>
    </row>
    <row r="5" spans="2:11" s="63" customFormat="1" ht="20.25" customHeight="1" x14ac:dyDescent="0.45">
      <c r="B5" s="75"/>
      <c r="C5" s="57" t="s">
        <v>140</v>
      </c>
      <c r="D5" s="57"/>
      <c r="F5" s="530"/>
      <c r="G5" s="530"/>
      <c r="H5" s="530"/>
      <c r="I5" s="530"/>
      <c r="J5" s="530"/>
      <c r="K5" s="530"/>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32"/>
      <c r="C14" s="228" t="s">
        <v>150</v>
      </c>
      <c r="D14" s="288" t="s">
        <v>124</v>
      </c>
      <c r="E14" s="288" t="s">
        <v>85</v>
      </c>
      <c r="F14" s="288" t="s">
        <v>29</v>
      </c>
      <c r="G14" s="289" t="s">
        <v>27</v>
      </c>
      <c r="H14" s="229" t="s">
        <v>29</v>
      </c>
      <c r="I14" s="229" t="s">
        <v>29</v>
      </c>
      <c r="J14" s="229" t="s">
        <v>29</v>
      </c>
      <c r="K14" s="229" t="s">
        <v>29</v>
      </c>
      <c r="L14" s="230" t="s">
        <v>29</v>
      </c>
    </row>
    <row r="15" spans="1:12" x14ac:dyDescent="0.45">
      <c r="B15" s="532"/>
      <c r="C15" s="228" t="s">
        <v>150</v>
      </c>
      <c r="D15" s="288" t="s">
        <v>126</v>
      </c>
      <c r="E15" s="290" t="s">
        <v>150</v>
      </c>
      <c r="F15" s="290" t="s">
        <v>150</v>
      </c>
      <c r="G15" s="289" t="s">
        <v>28</v>
      </c>
      <c r="H15" s="231" t="s">
        <v>150</v>
      </c>
      <c r="I15" s="231" t="s">
        <v>150</v>
      </c>
      <c r="J15" s="231" t="s">
        <v>150</v>
      </c>
      <c r="K15" s="231" t="s">
        <v>150</v>
      </c>
      <c r="L15" s="232" t="s">
        <v>150</v>
      </c>
    </row>
    <row r="16" spans="1:12" x14ac:dyDescent="0.45">
      <c r="B16" s="532"/>
      <c r="C16" s="228" t="s">
        <v>150</v>
      </c>
      <c r="D16" s="290" t="s">
        <v>150</v>
      </c>
      <c r="E16" s="290" t="s">
        <v>150</v>
      </c>
      <c r="F16" s="290" t="s">
        <v>150</v>
      </c>
      <c r="G16" s="289" t="s">
        <v>14</v>
      </c>
      <c r="H16" s="231" t="s">
        <v>150</v>
      </c>
      <c r="I16" s="231" t="s">
        <v>150</v>
      </c>
      <c r="J16" s="231" t="s">
        <v>150</v>
      </c>
      <c r="K16" s="231" t="s">
        <v>150</v>
      </c>
      <c r="L16" s="232" t="s">
        <v>150</v>
      </c>
    </row>
    <row r="17" spans="2:12" x14ac:dyDescent="0.45">
      <c r="B17" s="532"/>
      <c r="C17" s="228" t="s">
        <v>150</v>
      </c>
      <c r="D17" s="290" t="s">
        <v>150</v>
      </c>
      <c r="E17" s="290" t="s">
        <v>150</v>
      </c>
      <c r="F17" s="290" t="s">
        <v>150</v>
      </c>
      <c r="G17" s="289" t="s">
        <v>6</v>
      </c>
      <c r="H17" s="231" t="s">
        <v>150</v>
      </c>
      <c r="I17" s="231" t="s">
        <v>150</v>
      </c>
      <c r="J17" s="231" t="s">
        <v>150</v>
      </c>
      <c r="K17" s="231" t="s">
        <v>150</v>
      </c>
      <c r="L17" s="232" t="s">
        <v>150</v>
      </c>
    </row>
    <row r="18" spans="2:12" x14ac:dyDescent="0.45">
      <c r="B18" s="532"/>
      <c r="C18" s="228" t="s">
        <v>150</v>
      </c>
      <c r="D18" s="290" t="s">
        <v>150</v>
      </c>
      <c r="E18" s="290" t="s">
        <v>150</v>
      </c>
      <c r="F18" s="290" t="s">
        <v>150</v>
      </c>
      <c r="G18" s="289" t="s">
        <v>86</v>
      </c>
      <c r="H18" s="231" t="s">
        <v>150</v>
      </c>
      <c r="I18" s="231" t="s">
        <v>150</v>
      </c>
      <c r="J18" s="231" t="s">
        <v>150</v>
      </c>
      <c r="K18" s="231" t="s">
        <v>150</v>
      </c>
      <c r="L18" s="232" t="s">
        <v>150</v>
      </c>
    </row>
    <row r="19" spans="2:12" x14ac:dyDescent="0.45">
      <c r="B19" s="532"/>
      <c r="C19" s="228" t="s">
        <v>150</v>
      </c>
      <c r="D19" s="290" t="s">
        <v>150</v>
      </c>
      <c r="E19" s="290" t="s">
        <v>150</v>
      </c>
      <c r="F19" s="290" t="s">
        <v>150</v>
      </c>
      <c r="G19" s="289" t="s">
        <v>87</v>
      </c>
      <c r="H19" s="231" t="s">
        <v>150</v>
      </c>
      <c r="I19" s="231" t="s">
        <v>150</v>
      </c>
      <c r="J19" s="231" t="s">
        <v>150</v>
      </c>
      <c r="K19" s="231" t="s">
        <v>150</v>
      </c>
      <c r="L19" s="232" t="s">
        <v>150</v>
      </c>
    </row>
    <row r="20" spans="2:12" x14ac:dyDescent="0.45">
      <c r="B20" s="532"/>
      <c r="C20" s="228" t="s">
        <v>150</v>
      </c>
      <c r="D20" s="290" t="s">
        <v>150</v>
      </c>
      <c r="E20" s="290" t="s">
        <v>150</v>
      </c>
      <c r="F20" s="290" t="s">
        <v>150</v>
      </c>
      <c r="G20" s="289" t="s">
        <v>30</v>
      </c>
      <c r="H20" s="231" t="s">
        <v>150</v>
      </c>
      <c r="I20" s="231" t="s">
        <v>150</v>
      </c>
      <c r="J20" s="231" t="s">
        <v>150</v>
      </c>
      <c r="K20" s="231" t="s">
        <v>150</v>
      </c>
      <c r="L20" s="232" t="s">
        <v>150</v>
      </c>
    </row>
    <row r="21" spans="2:12" x14ac:dyDescent="0.45">
      <c r="B21" s="532"/>
      <c r="C21" s="228" t="s">
        <v>150</v>
      </c>
      <c r="D21" s="290" t="s">
        <v>150</v>
      </c>
      <c r="E21" s="290" t="s">
        <v>150</v>
      </c>
      <c r="F21" s="290" t="s">
        <v>150</v>
      </c>
      <c r="G21" s="289" t="s">
        <v>31</v>
      </c>
      <c r="H21" s="231" t="s">
        <v>150</v>
      </c>
      <c r="I21" s="231" t="s">
        <v>150</v>
      </c>
      <c r="J21" s="231" t="s">
        <v>150</v>
      </c>
      <c r="K21" s="231" t="s">
        <v>150</v>
      </c>
      <c r="L21" s="232" t="s">
        <v>150</v>
      </c>
    </row>
    <row r="22" spans="2:12" x14ac:dyDescent="0.45">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5">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5">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election activeCell="Z3" sqref="Z3"/>
    </sheetView>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212</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5">
      <c r="C2" s="125"/>
      <c r="D2" s="125"/>
      <c r="E2" s="125"/>
      <c r="F2" s="125"/>
      <c r="G2" s="125"/>
      <c r="J2" s="126"/>
      <c r="L2" s="125"/>
      <c r="M2" s="125"/>
      <c r="N2" s="125"/>
      <c r="O2" s="125"/>
      <c r="P2" s="125"/>
      <c r="Q2" s="125"/>
      <c r="R2" s="125"/>
      <c r="Y2" s="129" t="s">
        <v>64</v>
      </c>
      <c r="Z2" s="331">
        <v>5</v>
      </c>
      <c r="AA2" s="331"/>
      <c r="AB2" s="129" t="s">
        <v>65</v>
      </c>
      <c r="AC2" s="658">
        <f>IF(Z2=0,"",YEAR(DATE(2018+Z2,1,1)))</f>
        <v>2023</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5">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5">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5">
      <c r="B20" s="609"/>
      <c r="C20" s="614"/>
      <c r="D20" s="615"/>
      <c r="E20" s="616"/>
      <c r="F20" s="175"/>
      <c r="G20" s="621"/>
      <c r="H20" s="624"/>
      <c r="I20" s="615"/>
      <c r="J20" s="615"/>
      <c r="K20" s="616"/>
      <c r="L20" s="624"/>
      <c r="M20" s="615"/>
      <c r="N20" s="615"/>
      <c r="O20" s="627"/>
      <c r="P20" s="632"/>
      <c r="Q20" s="633"/>
      <c r="R20" s="634"/>
      <c r="S20" s="176">
        <f>WEEKDAY(DATE($AC$2,$AG$2,1))</f>
        <v>7</v>
      </c>
      <c r="T20" s="177">
        <f>WEEKDAY(DATE($AC$2,$AG$2,2))</f>
        <v>1</v>
      </c>
      <c r="U20" s="177">
        <f>WEEKDAY(DATE($AC$2,$AG$2,3))</f>
        <v>2</v>
      </c>
      <c r="V20" s="177">
        <f>WEEKDAY(DATE($AC$2,$AG$2,4))</f>
        <v>3</v>
      </c>
      <c r="W20" s="177">
        <f>WEEKDAY(DATE($AC$2,$AG$2,5))</f>
        <v>4</v>
      </c>
      <c r="X20" s="177">
        <f>WEEKDAY(DATE($AC$2,$AG$2,6))</f>
        <v>5</v>
      </c>
      <c r="Y20" s="178">
        <f>WEEKDAY(DATE($AC$2,$AG$2,7))</f>
        <v>6</v>
      </c>
      <c r="Z20" s="176">
        <f>WEEKDAY(DATE($AC$2,$AG$2,8))</f>
        <v>7</v>
      </c>
      <c r="AA20" s="177">
        <f>WEEKDAY(DATE($AC$2,$AG$2,9))</f>
        <v>1</v>
      </c>
      <c r="AB20" s="177">
        <f>WEEKDAY(DATE($AC$2,$AG$2,10))</f>
        <v>2</v>
      </c>
      <c r="AC20" s="177">
        <f>WEEKDAY(DATE($AC$2,$AG$2,11))</f>
        <v>3</v>
      </c>
      <c r="AD20" s="177">
        <f>WEEKDAY(DATE($AC$2,$AG$2,12))</f>
        <v>4</v>
      </c>
      <c r="AE20" s="177">
        <f>WEEKDAY(DATE($AC$2,$AG$2,13))</f>
        <v>5</v>
      </c>
      <c r="AF20" s="178">
        <f>WEEKDAY(DATE($AC$2,$AG$2,14))</f>
        <v>6</v>
      </c>
      <c r="AG20" s="176">
        <f>WEEKDAY(DATE($AC$2,$AG$2,15))</f>
        <v>7</v>
      </c>
      <c r="AH20" s="177">
        <f>WEEKDAY(DATE($AC$2,$AG$2,16))</f>
        <v>1</v>
      </c>
      <c r="AI20" s="177">
        <f>WEEKDAY(DATE($AC$2,$AG$2,17))</f>
        <v>2</v>
      </c>
      <c r="AJ20" s="177">
        <f>WEEKDAY(DATE($AC$2,$AG$2,18))</f>
        <v>3</v>
      </c>
      <c r="AK20" s="177">
        <f>WEEKDAY(DATE($AC$2,$AG$2,19))</f>
        <v>4</v>
      </c>
      <c r="AL20" s="177">
        <f>WEEKDAY(DATE($AC$2,$AG$2,20))</f>
        <v>5</v>
      </c>
      <c r="AM20" s="178">
        <f>WEEKDAY(DATE($AC$2,$AG$2,21))</f>
        <v>6</v>
      </c>
      <c r="AN20" s="176">
        <f>WEEKDAY(DATE($AC$2,$AG$2,22))</f>
        <v>7</v>
      </c>
      <c r="AO20" s="177">
        <f>WEEKDAY(DATE($AC$2,$AG$2,23))</f>
        <v>1</v>
      </c>
      <c r="AP20" s="177">
        <f>WEEKDAY(DATE($AC$2,$AG$2,24))</f>
        <v>2</v>
      </c>
      <c r="AQ20" s="177">
        <f>WEEKDAY(DATE($AC$2,$AG$2,25))</f>
        <v>3</v>
      </c>
      <c r="AR20" s="177">
        <f>WEEKDAY(DATE($AC$2,$AG$2,26))</f>
        <v>4</v>
      </c>
      <c r="AS20" s="177">
        <f>WEEKDAY(DATE($AC$2,$AG$2,27))</f>
        <v>5</v>
      </c>
      <c r="AT20" s="178">
        <f>WEEKDAY(DATE($AC$2,$AG$2,28))</f>
        <v>6</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土</v>
      </c>
      <c r="T21" s="185" t="str">
        <f t="shared" ref="T21:AT21" si="0">IF(T20=1,"日",IF(T20=2,"月",IF(T20=3,"火",IF(T20=4,"水",IF(T20=5,"木",IF(T20=6,"金","土"))))))</f>
        <v>日</v>
      </c>
      <c r="U21" s="185" t="str">
        <f t="shared" si="0"/>
        <v>月</v>
      </c>
      <c r="V21" s="185" t="str">
        <f t="shared" si="0"/>
        <v>火</v>
      </c>
      <c r="W21" s="185" t="str">
        <f t="shared" si="0"/>
        <v>水</v>
      </c>
      <c r="X21" s="185" t="str">
        <f t="shared" si="0"/>
        <v>木</v>
      </c>
      <c r="Y21" s="186" t="str">
        <f t="shared" si="0"/>
        <v>金</v>
      </c>
      <c r="Z21" s="184" t="str">
        <f>IF(Z20=1,"日",IF(Z20=2,"月",IF(Z20=3,"火",IF(Z20=4,"水",IF(Z20=5,"木",IF(Z20=6,"金","土"))))))</f>
        <v>土</v>
      </c>
      <c r="AA21" s="185" t="str">
        <f t="shared" si="0"/>
        <v>日</v>
      </c>
      <c r="AB21" s="185" t="str">
        <f t="shared" si="0"/>
        <v>月</v>
      </c>
      <c r="AC21" s="185" t="str">
        <f t="shared" si="0"/>
        <v>火</v>
      </c>
      <c r="AD21" s="185" t="str">
        <f t="shared" si="0"/>
        <v>水</v>
      </c>
      <c r="AE21" s="185" t="str">
        <f t="shared" si="0"/>
        <v>木</v>
      </c>
      <c r="AF21" s="186" t="str">
        <f t="shared" si="0"/>
        <v>金</v>
      </c>
      <c r="AG21" s="184" t="str">
        <f>IF(AG20=1,"日",IF(AG20=2,"月",IF(AG20=3,"火",IF(AG20=4,"水",IF(AG20=5,"木",IF(AG20=6,"金","土"))))))</f>
        <v>土</v>
      </c>
      <c r="AH21" s="185" t="str">
        <f t="shared" si="0"/>
        <v>日</v>
      </c>
      <c r="AI21" s="185" t="str">
        <f t="shared" si="0"/>
        <v>月</v>
      </c>
      <c r="AJ21" s="185" t="str">
        <f t="shared" si="0"/>
        <v>火</v>
      </c>
      <c r="AK21" s="185" t="str">
        <f t="shared" si="0"/>
        <v>水</v>
      </c>
      <c r="AL21" s="185" t="str">
        <f t="shared" si="0"/>
        <v>木</v>
      </c>
      <c r="AM21" s="186" t="str">
        <f t="shared" si="0"/>
        <v>金</v>
      </c>
      <c r="AN21" s="184" t="str">
        <f>IF(AN20=1,"日",IF(AN20=2,"月",IF(AN20=3,"火",IF(AN20=4,"水",IF(AN20=5,"木",IF(AN20=6,"金","土"))))))</f>
        <v>土</v>
      </c>
      <c r="AO21" s="185" t="str">
        <f t="shared" si="0"/>
        <v>日</v>
      </c>
      <c r="AP21" s="185" t="str">
        <f t="shared" si="0"/>
        <v>月</v>
      </c>
      <c r="AQ21" s="185" t="str">
        <f t="shared" si="0"/>
        <v>火</v>
      </c>
      <c r="AR21" s="185" t="str">
        <f t="shared" si="0"/>
        <v>水</v>
      </c>
      <c r="AS21" s="185" t="str">
        <f t="shared" si="0"/>
        <v>木</v>
      </c>
      <c r="AT21" s="186" t="str">
        <f t="shared" si="0"/>
        <v>金</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5">
      <c r="B22" s="603">
        <v>1</v>
      </c>
      <c r="C22" s="400" t="s">
        <v>4</v>
      </c>
      <c r="D22" s="401"/>
      <c r="E22" s="402"/>
      <c r="F22" s="93"/>
      <c r="G22" s="403" t="s">
        <v>123</v>
      </c>
      <c r="H22" s="404" t="s">
        <v>106</v>
      </c>
      <c r="I22" s="405"/>
      <c r="J22" s="405"/>
      <c r="K22" s="406"/>
      <c r="L22" s="407" t="s">
        <v>213</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5">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5">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5">
      <c r="B25" s="574">
        <f>B22+1</f>
        <v>2</v>
      </c>
      <c r="C25" s="341" t="s">
        <v>60</v>
      </c>
      <c r="D25" s="342"/>
      <c r="E25" s="343"/>
      <c r="F25" s="121"/>
      <c r="G25" s="350" t="s">
        <v>123</v>
      </c>
      <c r="H25" s="353" t="s">
        <v>125</v>
      </c>
      <c r="I25" s="354"/>
      <c r="J25" s="354"/>
      <c r="K25" s="355"/>
      <c r="L25" s="357" t="s">
        <v>213</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5">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5">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5">
      <c r="B28" s="574">
        <f>B25+1</f>
        <v>3</v>
      </c>
      <c r="C28" s="447" t="s">
        <v>60</v>
      </c>
      <c r="D28" s="448"/>
      <c r="E28" s="449"/>
      <c r="F28" s="121"/>
      <c r="G28" s="350" t="s">
        <v>122</v>
      </c>
      <c r="H28" s="353" t="s">
        <v>158</v>
      </c>
      <c r="I28" s="354"/>
      <c r="J28" s="354"/>
      <c r="K28" s="355"/>
      <c r="L28" s="357" t="s">
        <v>213</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5">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5">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5">
      <c r="B31" s="574">
        <f>B28+1</f>
        <v>4</v>
      </c>
      <c r="C31" s="447" t="s">
        <v>5</v>
      </c>
      <c r="D31" s="448"/>
      <c r="E31" s="449"/>
      <c r="F31" s="121"/>
      <c r="G31" s="350" t="s">
        <v>122</v>
      </c>
      <c r="H31" s="353" t="s">
        <v>14</v>
      </c>
      <c r="I31" s="354"/>
      <c r="J31" s="354"/>
      <c r="K31" s="355"/>
      <c r="L31" s="357" t="s">
        <v>213</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5">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5">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5">
      <c r="B34" s="574">
        <f>B31+1</f>
        <v>5</v>
      </c>
      <c r="C34" s="447" t="s">
        <v>5</v>
      </c>
      <c r="D34" s="448"/>
      <c r="E34" s="449"/>
      <c r="F34" s="121"/>
      <c r="G34" s="350" t="s">
        <v>204</v>
      </c>
      <c r="H34" s="353" t="s">
        <v>6</v>
      </c>
      <c r="I34" s="354"/>
      <c r="J34" s="354"/>
      <c r="K34" s="355"/>
      <c r="L34" s="357" t="s">
        <v>213</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5">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5">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5">
      <c r="B37" s="574">
        <f>B34+1</f>
        <v>6</v>
      </c>
      <c r="C37" s="447" t="s">
        <v>61</v>
      </c>
      <c r="D37" s="448"/>
      <c r="E37" s="449"/>
      <c r="F37" s="121"/>
      <c r="G37" s="350" t="s">
        <v>122</v>
      </c>
      <c r="H37" s="353" t="s">
        <v>106</v>
      </c>
      <c r="I37" s="354"/>
      <c r="J37" s="354"/>
      <c r="K37" s="355"/>
      <c r="L37" s="357" t="s">
        <v>213</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5">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5">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5">
      <c r="B40" s="574">
        <f>B37+1</f>
        <v>7</v>
      </c>
      <c r="C40" s="447" t="s">
        <v>61</v>
      </c>
      <c r="D40" s="448"/>
      <c r="E40" s="449"/>
      <c r="F40" s="121"/>
      <c r="G40" s="350" t="s">
        <v>122</v>
      </c>
      <c r="H40" s="353" t="s">
        <v>106</v>
      </c>
      <c r="I40" s="354"/>
      <c r="J40" s="354"/>
      <c r="K40" s="355"/>
      <c r="L40" s="357" t="s">
        <v>213</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5">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5">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5">
      <c r="B43" s="574">
        <f>B40+1</f>
        <v>8</v>
      </c>
      <c r="C43" s="447" t="s">
        <v>61</v>
      </c>
      <c r="D43" s="448"/>
      <c r="E43" s="449"/>
      <c r="F43" s="121"/>
      <c r="G43" s="350" t="s">
        <v>123</v>
      </c>
      <c r="H43" s="353" t="s">
        <v>32</v>
      </c>
      <c r="I43" s="354"/>
      <c r="J43" s="354"/>
      <c r="K43" s="355"/>
      <c r="L43" s="357" t="s">
        <v>213</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5">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5">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5">
      <c r="B46" s="574">
        <f>B43+1</f>
        <v>9</v>
      </c>
      <c r="C46" s="447" t="s">
        <v>61</v>
      </c>
      <c r="D46" s="448"/>
      <c r="E46" s="449"/>
      <c r="F46" s="121"/>
      <c r="G46" s="350" t="s">
        <v>123</v>
      </c>
      <c r="H46" s="353" t="s">
        <v>106</v>
      </c>
      <c r="I46" s="354"/>
      <c r="J46" s="354"/>
      <c r="K46" s="355"/>
      <c r="L46" s="357" t="s">
        <v>213</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5">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5">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5">
      <c r="B49" s="574">
        <f>B46+1</f>
        <v>10</v>
      </c>
      <c r="C49" s="447" t="s">
        <v>62</v>
      </c>
      <c r="D49" s="448"/>
      <c r="E49" s="449"/>
      <c r="F49" s="121"/>
      <c r="G49" s="350" t="s">
        <v>122</v>
      </c>
      <c r="H49" s="353" t="s">
        <v>14</v>
      </c>
      <c r="I49" s="354"/>
      <c r="J49" s="354"/>
      <c r="K49" s="355"/>
      <c r="L49" s="357" t="s">
        <v>213</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5">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5">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5">
      <c r="B52" s="574">
        <f>B49+1</f>
        <v>11</v>
      </c>
      <c r="C52" s="447" t="s">
        <v>62</v>
      </c>
      <c r="D52" s="448"/>
      <c r="E52" s="449"/>
      <c r="F52" s="121"/>
      <c r="G52" s="350" t="s">
        <v>204</v>
      </c>
      <c r="H52" s="353" t="s">
        <v>14</v>
      </c>
      <c r="I52" s="354"/>
      <c r="J52" s="354"/>
      <c r="K52" s="355"/>
      <c r="L52" s="357" t="s">
        <v>213</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5">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5">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5">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5">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5">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5">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5">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5">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5">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5">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5">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5">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5">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5">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久壽米木 清嗣</cp:lastModifiedBy>
  <cp:lastPrinted>2024-01-22T01:31:58Z</cp:lastPrinted>
  <dcterms:created xsi:type="dcterms:W3CDTF">2020-01-14T23:47:53Z</dcterms:created>
  <dcterms:modified xsi:type="dcterms:W3CDTF">2024-01-22T01:32:02Z</dcterms:modified>
</cp:coreProperties>
</file>